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sdagcc.sharepoint.com/sites/REE-ERS-Crops-VegetablePulse/Shared Documents/Shared Working Files/Outlook Reports/2025-07 Outlook Report/Finalized Report Files/"/>
    </mc:Choice>
  </mc:AlternateContent>
  <xr:revisionPtr revIDLastSave="1" documentId="8_{DF9CB7D7-382D-42BB-A276-0951BDCC789A}" xr6:coauthVersionLast="47" xr6:coauthVersionMax="47" xr10:uidLastSave="{3CCFC601-AECF-46BF-BAB3-22A76B0EA2A9}"/>
  <bookViews>
    <workbookView xWindow="3120" yWindow="3720" windowWidth="21600" windowHeight="10845" tabRatio="914" xr2:uid="{103AA0D7-69C5-482D-85DF-7924F8CA0B3E}"/>
  </bookViews>
  <sheets>
    <sheet name="Index" sheetId="1" r:id="rId1"/>
    <sheet name="Meta" sheetId="26" state="hidden" r:id="rId2"/>
    <sheet name="Table A1" sheetId="11" r:id="rId3"/>
    <sheet name="Table B1" sheetId="18" r:id="rId4"/>
    <sheet name="Table B2" sheetId="19" r:id="rId5"/>
    <sheet name="Table B3" sheetId="22" r:id="rId6"/>
    <sheet name="Table B4" sheetId="23" r:id="rId7"/>
    <sheet name="Table B5" sheetId="20" r:id="rId8"/>
    <sheet name="Table B6" sheetId="21" r:id="rId9"/>
    <sheet name="Table B7" sheetId="3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1" l="1"/>
  <c r="I1" i="21"/>
  <c r="I1" i="20"/>
  <c r="I1" i="23"/>
  <c r="I1" i="22"/>
  <c r="I1" i="19"/>
  <c r="I1" i="18"/>
  <c r="I1" i="11"/>
  <c r="B23" i="26" a="1"/>
  <c r="B9" i="26" a="1"/>
  <c r="B8" i="26" a="1"/>
  <c r="B10" i="26" a="1"/>
  <c r="B11" i="26" a="1"/>
  <c r="B12" i="26" a="1"/>
  <c r="B13" i="26" a="1"/>
  <c r="B23" i="26" l="1"/>
  <c r="B12" i="26"/>
  <c r="A12" i="1" s="1"/>
  <c r="B11" i="26"/>
  <c r="A11" i="1" s="1"/>
  <c r="B10" i="26"/>
  <c r="A10" i="1" s="1"/>
  <c r="B9" i="26"/>
  <c r="A9" i="1" s="1"/>
  <c r="B13" i="26"/>
  <c r="A13" i="1" s="1"/>
  <c r="B8" i="26"/>
  <c r="A8" i="1" s="1"/>
  <c r="G4" i="31" l="1"/>
  <c r="G5" i="31"/>
  <c r="G6" i="31"/>
  <c r="G7" i="31"/>
  <c r="G8" i="31"/>
  <c r="G3" i="31"/>
  <c r="B7" i="26" a="1"/>
  <c r="B6" i="26" a="1"/>
  <c r="B6" i="26" l="1"/>
  <c r="A6" i="1" s="1"/>
  <c r="B7" i="26"/>
  <c r="A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<sst xmlns="http://schemas.openxmlformats.org/spreadsheetml/2006/main" count="317" uniqueCount="155">
  <si>
    <t>Vegetables and Pulses Outlook Tables</t>
  </si>
  <si>
    <t>Published: Thursday, July 31, 2025</t>
  </si>
  <si>
    <t>Hyperlinked Index of Outlook Tables</t>
  </si>
  <si>
    <t>Contact: Wilma V. Davis and Catharine Weber at USDA, Economic Research Service.</t>
  </si>
  <si>
    <t>Workbook Meta</t>
  </si>
  <si>
    <t>Contains reference values used to support formulas and automation. Not required for general use but included for workbook function.</t>
  </si>
  <si>
    <t>Sheet Names</t>
  </si>
  <si>
    <t>Table A1</t>
  </si>
  <si>
    <t>Table B1</t>
  </si>
  <si>
    <t>Table B2</t>
  </si>
  <si>
    <t>Table B3</t>
  </si>
  <si>
    <t>Table B4</t>
  </si>
  <si>
    <t>Table B5</t>
  </si>
  <si>
    <t>Table B6</t>
  </si>
  <si>
    <t>Table B7</t>
  </si>
  <si>
    <t>Index</t>
  </si>
  <si>
    <t>Table A1: U.S. potato trade volume, 2021/22–2024/25</t>
  </si>
  <si>
    <t>Potato types</t>
  </si>
  <si>
    <t>2021/22 
September–August
(Million pounds)</t>
  </si>
  <si>
    <t>2022/23
September–August
(Million pounds)</t>
  </si>
  <si>
    <t>2023/24
September–August
(Million pounds)</t>
  </si>
  <si>
    <t>2023/24
September–May
(Million pounds)</t>
  </si>
  <si>
    <t>2024/25
September–May
(Million pounds)</t>
  </si>
  <si>
    <t>2023/24–2024/25
September–May
Percent change</t>
  </si>
  <si>
    <t>Exports</t>
  </si>
  <si>
    <t>Fresh</t>
  </si>
  <si>
    <t>Frozen, all</t>
  </si>
  <si>
    <t>French fries</t>
  </si>
  <si>
    <t>Other frozen</t>
  </si>
  <si>
    <t>Chips</t>
  </si>
  <si>
    <t>Dried and dehydrated</t>
  </si>
  <si>
    <t>Other prep/preserved</t>
  </si>
  <si>
    <t>Seed</t>
  </si>
  <si>
    <t>Starch</t>
  </si>
  <si>
    <t>Total exports</t>
  </si>
  <si>
    <t>Imports</t>
  </si>
  <si>
    <t>Total imports</t>
  </si>
  <si>
    <t xml:space="preserve">Source: USDA, Economic Research Service using data from U.S. Department of Commerce, Bureau of the Census. </t>
  </si>
  <si>
    <t>Table B1. U.S. dry edible bean crop-year export volume, 2021/22–2024/25</t>
  </si>
  <si>
    <t>Commodity</t>
  </si>
  <si>
    <t>2023/24–2024/25
September–May
Percent change/1</t>
  </si>
  <si>
    <t>By class/2</t>
  </si>
  <si>
    <t>Kidney, all</t>
  </si>
  <si>
    <t>Kidney, other</t>
  </si>
  <si>
    <t>Kidney, dark red</t>
  </si>
  <si>
    <t>Kidney, light red</t>
  </si>
  <si>
    <t>Pinto</t>
  </si>
  <si>
    <t>Black</t>
  </si>
  <si>
    <t>Navy</t>
  </si>
  <si>
    <t>Small red</t>
  </si>
  <si>
    <t>Dry beans, other/3</t>
  </si>
  <si>
    <t>Cranberry</t>
  </si>
  <si>
    <t>Great Northern</t>
  </si>
  <si>
    <t>Mung</t>
  </si>
  <si>
    <t>Lima beans, all</t>
  </si>
  <si>
    <t>Lima beans, large</t>
  </si>
  <si>
    <t>Lima beans, baby</t>
  </si>
  <si>
    <t>Pink</t>
  </si>
  <si>
    <t>White</t>
  </si>
  <si>
    <t>Blackeye (cowpeas)</t>
  </si>
  <si>
    <t>All by destination country</t>
  </si>
  <si>
    <t>Mexico</t>
  </si>
  <si>
    <t>Canada</t>
  </si>
  <si>
    <t>Dominican Republic</t>
  </si>
  <si>
    <t>Italy</t>
  </si>
  <si>
    <t>United Kingdom</t>
  </si>
  <si>
    <t>Costa Rica</t>
  </si>
  <si>
    <t>Haiti</t>
  </si>
  <si>
    <t>Guatemala</t>
  </si>
  <si>
    <t>Colombia</t>
  </si>
  <si>
    <t>China</t>
  </si>
  <si>
    <t>Other countries</t>
  </si>
  <si>
    <t>1/ Percent change from September–May 2023/24 to 2024/25.</t>
  </si>
  <si>
    <t>2/ Excludes garbanzo beans.</t>
  </si>
  <si>
    <t>3/ Beans, other includes pigeon pea, Bambara, broad and horse bean, and other general bean classes.</t>
  </si>
  <si>
    <t>Source: USDA, Economic Research Service based on data from U.S. Department of Commerce, Bureau of the Census.</t>
  </si>
  <si>
    <t>Table B2. U.S. dry bean crop-year import volume, 2021/22–2024/25</t>
  </si>
  <si>
    <t>All by origination country</t>
  </si>
  <si>
    <t>Nicaragua</t>
  </si>
  <si>
    <t>India</t>
  </si>
  <si>
    <t>Peru</t>
  </si>
  <si>
    <t>Thailand</t>
  </si>
  <si>
    <t>Honduras</t>
  </si>
  <si>
    <t>Argentina</t>
  </si>
  <si>
    <t>Table B3. U.S. chickpeas: Export volume by class/1, 2021/22–2024/25</t>
  </si>
  <si>
    <t>2023/24–2024/25
September–May
Percent change/2</t>
  </si>
  <si>
    <t>Exports by class</t>
  </si>
  <si>
    <t>Chickpeas, all</t>
  </si>
  <si>
    <t>Chickpeas, garbanzo</t>
  </si>
  <si>
    <t>Spain</t>
  </si>
  <si>
    <t>Pakistan</t>
  </si>
  <si>
    <t>United Arab Emirates</t>
  </si>
  <si>
    <t>Algeria</t>
  </si>
  <si>
    <t>N/A</t>
  </si>
  <si>
    <t>Sri Lanka</t>
  </si>
  <si>
    <t>Lebanon</t>
  </si>
  <si>
    <t>Turkey</t>
  </si>
  <si>
    <t>Cwt = hundredweight, which equals 100 pounds. N/A = not available.</t>
  </si>
  <si>
    <t>1/ This table excludes planting seed trade.</t>
  </si>
  <si>
    <t>2/ Chickpea percent change from September–May 2023/24 to 2024/25.</t>
  </si>
  <si>
    <t>Table B4. U.S. chickpeas: Import volume by class/1, 2021/22–2024/25</t>
  </si>
  <si>
    <t>By class</t>
  </si>
  <si>
    <t>Chickpeas, kabuli</t>
  </si>
  <si>
    <t>Australia</t>
  </si>
  <si>
    <t>Burma</t>
  </si>
  <si>
    <t>Total Imports</t>
  </si>
  <si>
    <t>Table B5. U.S. dry peas and lentils: Export volume by class/1, 2021/22–2024/25</t>
  </si>
  <si>
    <t>2021/22 
July–June
(Million pounds)</t>
  </si>
  <si>
    <t>2022/23
July–June
(Million pounds)</t>
  </si>
  <si>
    <t>2023/24
July–June
(Million pounds)</t>
  </si>
  <si>
    <t>2023/24
July–May
(Million pounds)</t>
  </si>
  <si>
    <t>2024/25
July–May
(Million pounds)</t>
  </si>
  <si>
    <t>2023/24–2024/25
July–May
Percent change/2</t>
  </si>
  <si>
    <t>Dry peas, all</t>
  </si>
  <si>
    <t>Peas, split</t>
  </si>
  <si>
    <t>Peas, green</t>
  </si>
  <si>
    <t>Peas, yellow</t>
  </si>
  <si>
    <t>Peas, other</t>
  </si>
  <si>
    <t>Peas, Austrian</t>
  </si>
  <si>
    <t>Dry lentils, all</t>
  </si>
  <si>
    <t>Dry peas, all exports</t>
  </si>
  <si>
    <t>Democratic Republic of Congo</t>
  </si>
  <si>
    <t>Yemen (Sana)</t>
  </si>
  <si>
    <t>Ethiopia</t>
  </si>
  <si>
    <t>Philippines</t>
  </si>
  <si>
    <t>Kenya</t>
  </si>
  <si>
    <t>Dry lentils, all exports</t>
  </si>
  <si>
    <t>Greece</t>
  </si>
  <si>
    <t>Note: Cwt = hundredweight, which equals 100 pounds. N/A = not available.</t>
  </si>
  <si>
    <t>2/ Dry pea and lentil percent change from July–May 2023/24 to 2024/25.</t>
  </si>
  <si>
    <t>Table B6. U.S. dry peas and lentils: Import volume by class/1, 2021/22–2024/25</t>
  </si>
  <si>
    <t>Imports by class</t>
  </si>
  <si>
    <t>Lentils, red</t>
  </si>
  <si>
    <t>Lentils, green</t>
  </si>
  <si>
    <t>Lentils, other</t>
  </si>
  <si>
    <t>Dry peas, all imports</t>
  </si>
  <si>
    <t>Russia</t>
  </si>
  <si>
    <t>New Zealand</t>
  </si>
  <si>
    <t>Madagascar (Malagasy)</t>
  </si>
  <si>
    <t>France</t>
  </si>
  <si>
    <t>Dry lentils, all imports</t>
  </si>
  <si>
    <t>Table B7. U.S. dry peas and lentils: Price averages by region, 2020/21–2024/25</t>
  </si>
  <si>
    <t>Year</t>
  </si>
  <si>
    <t>2020/21 
July–June
(Per cwt)</t>
  </si>
  <si>
    <t>2021/22 
July–June
(Per cwt)</t>
  </si>
  <si>
    <t>2022/23 
July–June
(Per cwt)</t>
  </si>
  <si>
    <t>2023/24 
July–June
(Per cwt)</t>
  </si>
  <si>
    <t>2024/25
July–June
(Per cwt)</t>
  </si>
  <si>
    <t>2023/24–2024/25
July–June
(Percent change)/1</t>
  </si>
  <si>
    <t>Lentils - Aggregate</t>
  </si>
  <si>
    <t>Minnesota/North Dakota</t>
  </si>
  <si>
    <t>Pacific Northwest</t>
  </si>
  <si>
    <t>Peas - Aggregate</t>
  </si>
  <si>
    <t xml:space="preserve">Cwt = hundredweight, a unit of measure equal to 100 pounds. </t>
  </si>
  <si>
    <r>
      <t xml:space="preserve">Source: USDA, Economic Research Service based on data from USDA, Agricultural Marketing Service, </t>
    </r>
    <r>
      <rPr>
        <i/>
        <sz val="8"/>
        <color theme="1"/>
        <rFont val="Arial"/>
        <family val="2"/>
      </rPr>
      <t>Weekly Bean, Pea, and Lentil Market Review</t>
    </r>
    <r>
      <rPr>
        <sz val="8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</si>
</sst>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#,##0.000"/>
  </numFmts>
  <fonts count="28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0.5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color rgb="FF0000FF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auto="1"/>
      </top>
      <bottom style="medium">
        <color rgb="FF00000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6" fillId="0" borderId="0"/>
    <xf numFmtId="0" fontId="4" fillId="0" borderId="0"/>
    <xf numFmtId="0" fontId="1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23" fillId="0" borderId="0"/>
    <xf numFmtId="0" fontId="2" fillId="0" borderId="0"/>
    <xf numFmtId="0" fontId="18" fillId="0" borderId="0"/>
    <xf numFmtId="0" fontId="1" fillId="0" borderId="0"/>
    <xf numFmtId="0" fontId="24" fillId="0" borderId="0"/>
    <xf numFmtId="0" fontId="23" fillId="0" borderId="0"/>
    <xf numFmtId="0" fontId="1" fillId="0" borderId="0"/>
    <xf numFmtId="9" fontId="4" fillId="0" borderId="0" applyFont="0" applyFill="0" applyBorder="0" applyAlignment="0" applyProtection="0"/>
  </cellStyleXfs>
  <cellXfs count="179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5" fillId="0" borderId="0" xfId="0" applyFont="1"/>
    <xf numFmtId="0" fontId="12" fillId="2" borderId="2" xfId="4" applyFont="1" applyFill="1" applyBorder="1" applyAlignment="1">
      <alignment vertical="center"/>
    </xf>
    <xf numFmtId="0" fontId="12" fillId="0" borderId="0" xfId="4" applyFont="1" applyAlignment="1">
      <alignment horizontal="left"/>
    </xf>
    <xf numFmtId="0" fontId="11" fillId="0" borderId="0" xfId="4" applyFont="1" applyAlignment="1">
      <alignment vertical="center"/>
    </xf>
    <xf numFmtId="0" fontId="12" fillId="0" borderId="0" xfId="4" applyFont="1" applyAlignment="1">
      <alignment horizontal="left" vertical="center" indent="1"/>
    </xf>
    <xf numFmtId="166" fontId="12" fillId="0" borderId="0" xfId="4" applyNumberFormat="1" applyFont="1" applyAlignment="1">
      <alignment horizontal="right" vertical="center" indent="2"/>
    </xf>
    <xf numFmtId="166" fontId="12" fillId="0" borderId="0" xfId="4" applyNumberFormat="1" applyFont="1" applyAlignment="1">
      <alignment horizontal="right" vertical="center" indent="3"/>
    </xf>
    <xf numFmtId="0" fontId="11" fillId="0" borderId="0" xfId="4" applyFont="1" applyAlignment="1">
      <alignment horizontal="left" vertical="center" indent="2"/>
    </xf>
    <xf numFmtId="166" fontId="11" fillId="0" borderId="0" xfId="4" applyNumberFormat="1" applyFont="1" applyAlignment="1">
      <alignment horizontal="right" vertical="center" indent="2"/>
    </xf>
    <xf numFmtId="166" fontId="11" fillId="0" borderId="0" xfId="4" applyNumberFormat="1" applyFont="1" applyAlignment="1">
      <alignment horizontal="right" vertical="center" indent="3"/>
    </xf>
    <xf numFmtId="0" fontId="11" fillId="0" borderId="0" xfId="4" applyFont="1" applyAlignment="1">
      <alignment horizontal="left" vertical="center" indent="1"/>
    </xf>
    <xf numFmtId="0" fontId="11" fillId="0" borderId="3" xfId="4" applyFont="1" applyBorder="1" applyAlignment="1">
      <alignment horizontal="left" vertical="center" indent="1"/>
    </xf>
    <xf numFmtId="166" fontId="11" fillId="0" borderId="3" xfId="4" applyNumberFormat="1" applyFont="1" applyBorder="1" applyAlignment="1">
      <alignment horizontal="right" vertical="center" indent="2"/>
    </xf>
    <xf numFmtId="166" fontId="11" fillId="0" borderId="3" xfId="4" applyNumberFormat="1" applyFont="1" applyBorder="1" applyAlignment="1">
      <alignment horizontal="right" vertical="center" indent="3"/>
    </xf>
    <xf numFmtId="0" fontId="12" fillId="0" borderId="2" xfId="4" applyFont="1" applyBorder="1" applyAlignment="1">
      <alignment vertical="center"/>
    </xf>
    <xf numFmtId="166" fontId="12" fillId="0" borderId="2" xfId="4" applyNumberFormat="1" applyFont="1" applyBorder="1" applyAlignment="1">
      <alignment horizontal="right" vertical="center" indent="2"/>
    </xf>
    <xf numFmtId="166" fontId="12" fillId="0" borderId="2" xfId="4" applyNumberFormat="1" applyFont="1" applyBorder="1" applyAlignment="1">
      <alignment horizontal="right" vertical="center" indent="3"/>
    </xf>
    <xf numFmtId="0" fontId="12" fillId="0" borderId="0" xfId="5" applyFont="1" applyAlignment="1">
      <alignment horizontal="left" vertical="center"/>
    </xf>
    <xf numFmtId="166" fontId="11" fillId="0" borderId="0" xfId="5" applyNumberFormat="1" applyFont="1" applyAlignment="1">
      <alignment horizontal="right" vertical="center" indent="2"/>
    </xf>
    <xf numFmtId="164" fontId="11" fillId="0" borderId="0" xfId="5" applyNumberFormat="1" applyFont="1" applyAlignment="1">
      <alignment horizontal="right" vertical="center" indent="2"/>
    </xf>
    <xf numFmtId="164" fontId="11" fillId="0" borderId="0" xfId="5" applyNumberFormat="1" applyFont="1" applyAlignment="1">
      <alignment horizontal="right" vertical="center" indent="3"/>
    </xf>
    <xf numFmtId="0" fontId="11" fillId="0" borderId="0" xfId="5" applyFont="1" applyAlignment="1">
      <alignment horizontal="left" vertical="center" indent="1"/>
    </xf>
    <xf numFmtId="0" fontId="11" fillId="0" borderId="3" xfId="5" applyFont="1" applyBorder="1" applyAlignment="1">
      <alignment horizontal="left" vertical="center" indent="1"/>
    </xf>
    <xf numFmtId="166" fontId="11" fillId="0" borderId="3" xfId="5" applyNumberFormat="1" applyFont="1" applyBorder="1" applyAlignment="1">
      <alignment horizontal="right" vertical="center" indent="2"/>
    </xf>
    <xf numFmtId="164" fontId="11" fillId="0" borderId="3" xfId="5" applyNumberFormat="1" applyFont="1" applyBorder="1" applyAlignment="1">
      <alignment horizontal="right" vertical="center" indent="2"/>
    </xf>
    <xf numFmtId="164" fontId="11" fillId="0" borderId="3" xfId="5" applyNumberFormat="1" applyFont="1" applyBorder="1" applyAlignment="1">
      <alignment horizontal="right" vertical="center" indent="3"/>
    </xf>
    <xf numFmtId="0" fontId="12" fillId="2" borderId="2" xfId="4" applyFont="1" applyFill="1" applyBorder="1" applyAlignment="1">
      <alignment horizontal="center" vertical="center" wrapText="1"/>
    </xf>
    <xf numFmtId="166" fontId="12" fillId="0" borderId="0" xfId="5" applyNumberFormat="1" applyFont="1" applyAlignment="1">
      <alignment horizontal="right" vertical="center" indent="2"/>
    </xf>
    <xf numFmtId="164" fontId="12" fillId="0" borderId="0" xfId="5" applyNumberFormat="1" applyFont="1" applyAlignment="1">
      <alignment horizontal="right" vertical="center" indent="2"/>
    </xf>
    <xf numFmtId="164" fontId="12" fillId="0" borderId="0" xfId="5" applyNumberFormat="1" applyFont="1" applyAlignment="1">
      <alignment horizontal="right" vertical="center" indent="3"/>
    </xf>
    <xf numFmtId="0" fontId="4" fillId="0" borderId="0" xfId="5" applyAlignment="1">
      <alignment wrapText="1"/>
    </xf>
    <xf numFmtId="0" fontId="17" fillId="0" borderId="0" xfId="1" applyFont="1"/>
    <xf numFmtId="0" fontId="22" fillId="0" borderId="0" xfId="0" applyFont="1"/>
    <xf numFmtId="0" fontId="14" fillId="0" borderId="0" xfId="9" applyFont="1" applyAlignment="1">
      <alignment vertical="center"/>
    </xf>
    <xf numFmtId="0" fontId="20" fillId="0" borderId="0" xfId="11" applyFont="1" applyAlignment="1">
      <alignment horizontal="left"/>
    </xf>
    <xf numFmtId="0" fontId="12" fillId="2" borderId="2" xfId="4" applyFont="1" applyFill="1" applyBorder="1" applyAlignment="1">
      <alignment horizontal="right" vertical="center" wrapText="1" indent="1"/>
    </xf>
    <xf numFmtId="0" fontId="12" fillId="2" borderId="7" xfId="4" applyFont="1" applyFill="1" applyBorder="1" applyAlignment="1">
      <alignment vertical="center"/>
    </xf>
    <xf numFmtId="0" fontId="12" fillId="2" borderId="8" xfId="4" applyFont="1" applyFill="1" applyBorder="1" applyAlignment="1">
      <alignment horizontal="center" vertical="center" wrapText="1"/>
    </xf>
    <xf numFmtId="0" fontId="12" fillId="0" borderId="0" xfId="5" applyFont="1" applyAlignment="1">
      <alignment horizontal="left" vertical="center" indent="1"/>
    </xf>
    <xf numFmtId="0" fontId="12" fillId="0" borderId="0" xfId="14" applyFont="1" applyAlignment="1">
      <alignment horizontal="left"/>
    </xf>
    <xf numFmtId="0" fontId="11" fillId="0" borderId="0" xfId="14" applyFont="1" applyAlignment="1">
      <alignment vertical="center"/>
    </xf>
    <xf numFmtId="0" fontId="12" fillId="0" borderId="0" xfId="14" applyFont="1" applyAlignment="1">
      <alignment horizontal="left" vertical="center" indent="1"/>
    </xf>
    <xf numFmtId="4" fontId="12" fillId="0" borderId="0" xfId="14" applyNumberFormat="1" applyFont="1" applyAlignment="1">
      <alignment horizontal="right" vertical="center" indent="2"/>
    </xf>
    <xf numFmtId="4" fontId="14" fillId="0" borderId="0" xfId="14" applyNumberFormat="1" applyFont="1" applyAlignment="1">
      <alignment horizontal="right" vertical="center" indent="2"/>
    </xf>
    <xf numFmtId="166" fontId="14" fillId="0" borderId="0" xfId="14" applyNumberFormat="1" applyFont="1" applyAlignment="1">
      <alignment horizontal="right" vertical="center" indent="3"/>
    </xf>
    <xf numFmtId="0" fontId="11" fillId="0" borderId="0" xfId="14" applyFont="1" applyAlignment="1">
      <alignment horizontal="left" vertical="center" indent="2"/>
    </xf>
    <xf numFmtId="4" fontId="11" fillId="0" borderId="0" xfId="14" applyNumberFormat="1" applyFont="1" applyAlignment="1">
      <alignment horizontal="right" vertical="center" indent="2"/>
    </xf>
    <xf numFmtId="4" fontId="13" fillId="0" borderId="0" xfId="14" applyNumberFormat="1" applyFont="1" applyAlignment="1">
      <alignment horizontal="right" vertical="center" indent="2"/>
    </xf>
    <xf numFmtId="166" fontId="13" fillId="0" borderId="0" xfId="14" applyNumberFormat="1" applyFont="1" applyAlignment="1">
      <alignment horizontal="right" vertical="center" indent="3"/>
    </xf>
    <xf numFmtId="0" fontId="12" fillId="0" borderId="6" xfId="14" applyFont="1" applyBorder="1" applyAlignment="1">
      <alignment vertical="center"/>
    </xf>
    <xf numFmtId="4" fontId="12" fillId="0" borderId="6" xfId="14" applyNumberFormat="1" applyFont="1" applyBorder="1" applyAlignment="1">
      <alignment horizontal="right" vertical="center" indent="2"/>
    </xf>
    <xf numFmtId="4" fontId="14" fillId="0" borderId="6" xfId="14" applyNumberFormat="1" applyFont="1" applyBorder="1" applyAlignment="1">
      <alignment horizontal="right" vertical="center" indent="2"/>
    </xf>
    <xf numFmtId="166" fontId="14" fillId="0" borderId="6" xfId="14" applyNumberFormat="1" applyFont="1" applyBorder="1" applyAlignment="1">
      <alignment horizontal="right" vertical="center" indent="3"/>
    </xf>
    <xf numFmtId="0" fontId="12" fillId="0" borderId="0" xfId="10" applyFont="1" applyAlignment="1">
      <alignment horizontal="left" vertical="center"/>
    </xf>
    <xf numFmtId="4" fontId="12" fillId="0" borderId="0" xfId="10" applyNumberFormat="1" applyFont="1" applyAlignment="1">
      <alignment horizontal="right" vertical="center" indent="2"/>
    </xf>
    <xf numFmtId="4" fontId="14" fillId="0" borderId="0" xfId="10" applyNumberFormat="1" applyFont="1" applyAlignment="1">
      <alignment horizontal="right" vertical="center" indent="2"/>
    </xf>
    <xf numFmtId="166" fontId="14" fillId="0" borderId="0" xfId="10" applyNumberFormat="1" applyFont="1" applyAlignment="1">
      <alignment horizontal="right" vertical="center" indent="3"/>
    </xf>
    <xf numFmtId="0" fontId="12" fillId="0" borderId="0" xfId="10" applyFont="1" applyAlignment="1">
      <alignment horizontal="left" vertical="center" indent="1"/>
    </xf>
    <xf numFmtId="0" fontId="11" fillId="0" borderId="0" xfId="10" applyFont="1" applyAlignment="1">
      <alignment horizontal="left" vertical="center" indent="2"/>
    </xf>
    <xf numFmtId="4" fontId="11" fillId="0" borderId="0" xfId="10" applyNumberFormat="1" applyFont="1" applyAlignment="1">
      <alignment horizontal="right" vertical="center" indent="2"/>
    </xf>
    <xf numFmtId="4" fontId="13" fillId="0" borderId="0" xfId="10" applyNumberFormat="1" applyFont="1" applyAlignment="1">
      <alignment horizontal="right" vertical="center" indent="2"/>
    </xf>
    <xf numFmtId="0" fontId="11" fillId="0" borderId="0" xfId="5" applyFont="1" applyAlignment="1">
      <alignment horizontal="left" vertical="center" indent="2"/>
    </xf>
    <xf numFmtId="4" fontId="11" fillId="0" borderId="0" xfId="5" applyNumberFormat="1" applyFont="1" applyAlignment="1">
      <alignment horizontal="right" vertical="center" indent="2"/>
    </xf>
    <xf numFmtId="166" fontId="11" fillId="0" borderId="0" xfId="5" applyNumberFormat="1" applyFont="1" applyAlignment="1">
      <alignment horizontal="right" vertical="center" indent="3"/>
    </xf>
    <xf numFmtId="4" fontId="12" fillId="0" borderId="0" xfId="5" applyNumberFormat="1" applyFont="1" applyAlignment="1">
      <alignment horizontal="right" vertical="center" indent="2"/>
    </xf>
    <xf numFmtId="166" fontId="12" fillId="0" borderId="0" xfId="5" applyNumberFormat="1" applyFont="1" applyAlignment="1">
      <alignment horizontal="right" vertical="center" indent="3"/>
    </xf>
    <xf numFmtId="0" fontId="11" fillId="0" borderId="3" xfId="10" applyFont="1" applyBorder="1" applyAlignment="1">
      <alignment horizontal="left" vertical="center" indent="2"/>
    </xf>
    <xf numFmtId="4" fontId="11" fillId="0" borderId="3" xfId="10" applyNumberFormat="1" applyFont="1" applyBorder="1" applyAlignment="1">
      <alignment horizontal="right" vertical="center" indent="2"/>
    </xf>
    <xf numFmtId="4" fontId="13" fillId="0" borderId="3" xfId="10" applyNumberFormat="1" applyFont="1" applyBorder="1" applyAlignment="1">
      <alignment horizontal="right" vertical="center" indent="2"/>
    </xf>
    <xf numFmtId="166" fontId="13" fillId="0" borderId="3" xfId="10" applyNumberFormat="1" applyFont="1" applyBorder="1" applyAlignment="1">
      <alignment horizontal="right" vertical="center" indent="3"/>
    </xf>
    <xf numFmtId="0" fontId="12" fillId="0" borderId="9" xfId="10" applyFont="1" applyBorder="1" applyAlignment="1">
      <alignment horizontal="left" vertical="center"/>
    </xf>
    <xf numFmtId="4" fontId="12" fillId="0" borderId="9" xfId="10" applyNumberFormat="1" applyFont="1" applyBorder="1" applyAlignment="1">
      <alignment horizontal="right" vertical="center" indent="2"/>
    </xf>
    <xf numFmtId="4" fontId="14" fillId="0" borderId="9" xfId="10" applyNumberFormat="1" applyFont="1" applyBorder="1" applyAlignment="1">
      <alignment horizontal="right" vertical="center" indent="2"/>
    </xf>
    <xf numFmtId="166" fontId="14" fillId="0" borderId="9" xfId="10" applyNumberFormat="1" applyFont="1" applyBorder="1" applyAlignment="1">
      <alignment horizontal="right" vertical="center" indent="3"/>
    </xf>
    <xf numFmtId="0" fontId="21" fillId="0" borderId="0" xfId="14" applyFont="1" applyAlignment="1">
      <alignment horizontal="left"/>
    </xf>
    <xf numFmtId="0" fontId="19" fillId="0" borderId="0" xfId="14" applyFont="1" applyAlignment="1">
      <alignment vertical="center"/>
    </xf>
    <xf numFmtId="0" fontId="21" fillId="0" borderId="0" xfId="14" applyFont="1" applyAlignment="1">
      <alignment horizontal="left" vertical="center" indent="1"/>
    </xf>
    <xf numFmtId="164" fontId="21" fillId="0" borderId="0" xfId="8" applyNumberFormat="1" applyFont="1" applyFill="1" applyBorder="1" applyAlignment="1">
      <alignment horizontal="right" vertical="center" indent="2"/>
    </xf>
    <xf numFmtId="164" fontId="14" fillId="0" borderId="0" xfId="8" applyNumberFormat="1" applyFont="1" applyFill="1" applyBorder="1" applyAlignment="1">
      <alignment horizontal="right" vertical="center" indent="2"/>
    </xf>
    <xf numFmtId="164" fontId="14" fillId="0" borderId="0" xfId="8" applyNumberFormat="1" applyFont="1" applyFill="1" applyBorder="1" applyAlignment="1">
      <alignment horizontal="right" vertical="center" indent="3"/>
    </xf>
    <xf numFmtId="0" fontId="19" fillId="0" borderId="0" xfId="14" applyFont="1" applyAlignment="1">
      <alignment horizontal="left" vertical="center" indent="2"/>
    </xf>
    <xf numFmtId="164" fontId="19" fillId="0" borderId="0" xfId="8" applyNumberFormat="1" applyFont="1" applyFill="1" applyBorder="1" applyAlignment="1">
      <alignment horizontal="right" vertical="center" indent="2"/>
    </xf>
    <xf numFmtId="164" fontId="13" fillId="0" borderId="0" xfId="8" applyNumberFormat="1" applyFont="1" applyFill="1" applyBorder="1" applyAlignment="1">
      <alignment horizontal="right" vertical="center" indent="2"/>
    </xf>
    <xf numFmtId="164" fontId="13" fillId="0" borderId="0" xfId="8" applyNumberFormat="1" applyFont="1" applyFill="1" applyBorder="1" applyAlignment="1">
      <alignment horizontal="right" vertical="center" indent="3"/>
    </xf>
    <xf numFmtId="0" fontId="19" fillId="0" borderId="3" xfId="10" applyFont="1" applyBorder="1" applyAlignment="1">
      <alignment horizontal="left" vertical="center" indent="2"/>
    </xf>
    <xf numFmtId="164" fontId="19" fillId="0" borderId="3" xfId="8" applyNumberFormat="1" applyFont="1" applyFill="1" applyBorder="1" applyAlignment="1">
      <alignment horizontal="right" vertical="center" indent="2"/>
    </xf>
    <xf numFmtId="164" fontId="13" fillId="0" borderId="3" xfId="8" applyNumberFormat="1" applyFont="1" applyFill="1" applyBorder="1" applyAlignment="1">
      <alignment horizontal="right" vertical="center" indent="2"/>
    </xf>
    <xf numFmtId="164" fontId="13" fillId="0" borderId="3" xfId="8" applyNumberFormat="1" applyFont="1" applyFill="1" applyBorder="1" applyAlignment="1">
      <alignment horizontal="right" vertical="center" indent="3"/>
    </xf>
    <xf numFmtId="0" fontId="21" fillId="0" borderId="6" xfId="10" applyFont="1" applyBorder="1" applyAlignment="1">
      <alignment horizontal="left" vertical="center"/>
    </xf>
    <xf numFmtId="164" fontId="21" fillId="0" borderId="6" xfId="8" applyNumberFormat="1" applyFont="1" applyFill="1" applyBorder="1" applyAlignment="1">
      <alignment horizontal="right" vertical="center" indent="2"/>
    </xf>
    <xf numFmtId="164" fontId="14" fillId="0" borderId="6" xfId="8" applyNumberFormat="1" applyFont="1" applyFill="1" applyBorder="1" applyAlignment="1">
      <alignment horizontal="right" vertical="center" indent="2"/>
    </xf>
    <xf numFmtId="164" fontId="14" fillId="0" borderId="6" xfId="8" applyNumberFormat="1" applyFont="1" applyFill="1" applyBorder="1" applyAlignment="1">
      <alignment horizontal="right" vertical="center" indent="3"/>
    </xf>
    <xf numFmtId="164" fontId="19" fillId="0" borderId="0" xfId="10" applyNumberFormat="1" applyFont="1" applyAlignment="1">
      <alignment horizontal="right" vertical="center" indent="2"/>
    </xf>
    <xf numFmtId="164" fontId="13" fillId="0" borderId="0" xfId="10" applyNumberFormat="1" applyFont="1" applyAlignment="1">
      <alignment horizontal="right" vertical="center" indent="2"/>
    </xf>
    <xf numFmtId="164" fontId="13" fillId="0" borderId="0" xfId="10" applyNumberFormat="1" applyFont="1" applyAlignment="1">
      <alignment horizontal="right" vertical="center" indent="3"/>
    </xf>
    <xf numFmtId="0" fontId="19" fillId="0" borderId="0" xfId="5" applyFont="1" applyAlignment="1">
      <alignment horizontal="left" vertical="center" indent="2"/>
    </xf>
    <xf numFmtId="164" fontId="19" fillId="0" borderId="0" xfId="5" applyNumberFormat="1" applyFont="1" applyAlignment="1">
      <alignment horizontal="right" vertical="center" indent="2"/>
    </xf>
    <xf numFmtId="164" fontId="19" fillId="0" borderId="0" xfId="5" applyNumberFormat="1" applyFont="1" applyAlignment="1">
      <alignment horizontal="right" vertical="center" indent="3"/>
    </xf>
    <xf numFmtId="166" fontId="19" fillId="0" borderId="0" xfId="5" applyNumberFormat="1" applyFont="1" applyAlignment="1">
      <alignment horizontal="right" vertical="center" indent="3"/>
    </xf>
    <xf numFmtId="0" fontId="21" fillId="0" borderId="0" xfId="5" applyFont="1" applyAlignment="1">
      <alignment horizontal="left" vertical="center" indent="1"/>
    </xf>
    <xf numFmtId="164" fontId="21" fillId="0" borderId="0" xfId="5" applyNumberFormat="1" applyFont="1" applyAlignment="1">
      <alignment horizontal="right" vertical="center" indent="2"/>
    </xf>
    <xf numFmtId="164" fontId="21" fillId="0" borderId="0" xfId="5" applyNumberFormat="1" applyFont="1" applyAlignment="1">
      <alignment horizontal="right" vertical="center" indent="3"/>
    </xf>
    <xf numFmtId="0" fontId="21" fillId="0" borderId="9" xfId="14" applyFont="1" applyBorder="1" applyAlignment="1">
      <alignment vertical="center"/>
    </xf>
    <xf numFmtId="164" fontId="21" fillId="0" borderId="9" xfId="8" applyNumberFormat="1" applyFont="1" applyFill="1" applyBorder="1" applyAlignment="1">
      <alignment horizontal="right" vertical="center" indent="2"/>
    </xf>
    <xf numFmtId="164" fontId="14" fillId="0" borderId="9" xfId="8" applyNumberFormat="1" applyFont="1" applyFill="1" applyBorder="1" applyAlignment="1">
      <alignment horizontal="right" vertical="center" indent="2"/>
    </xf>
    <xf numFmtId="164" fontId="14" fillId="0" borderId="9" xfId="8" applyNumberFormat="1" applyFont="1" applyFill="1" applyBorder="1" applyAlignment="1">
      <alignment horizontal="right" vertical="center" indent="3"/>
    </xf>
    <xf numFmtId="166" fontId="12" fillId="0" borderId="0" xfId="14" applyNumberFormat="1" applyFont="1" applyAlignment="1">
      <alignment horizontal="right" vertical="center" indent="2"/>
    </xf>
    <xf numFmtId="166" fontId="11" fillId="0" borderId="0" xfId="14" applyNumberFormat="1" applyFont="1" applyAlignment="1">
      <alignment horizontal="right" vertical="center" indent="2"/>
    </xf>
    <xf numFmtId="0" fontId="12" fillId="0" borderId="10" xfId="14" applyFont="1" applyBorder="1" applyAlignment="1">
      <alignment vertical="center"/>
    </xf>
    <xf numFmtId="166" fontId="12" fillId="0" borderId="10" xfId="14" applyNumberFormat="1" applyFont="1" applyBorder="1" applyAlignment="1">
      <alignment horizontal="right" vertical="center" indent="2"/>
    </xf>
    <xf numFmtId="0" fontId="12" fillId="0" borderId="0" xfId="14" applyFont="1" applyAlignment="1">
      <alignment horizontal="left" indent="1"/>
    </xf>
    <xf numFmtId="0" fontId="11" fillId="0" borderId="0" xfId="14" applyFont="1" applyAlignment="1">
      <alignment horizontal="left" vertical="center" indent="1"/>
    </xf>
    <xf numFmtId="166" fontId="11" fillId="0" borderId="0" xfId="10" applyNumberFormat="1" applyFont="1" applyAlignment="1">
      <alignment horizontal="right" vertical="center" indent="2"/>
    </xf>
    <xf numFmtId="167" fontId="11" fillId="0" borderId="0" xfId="10" applyNumberFormat="1" applyFont="1" applyAlignment="1">
      <alignment horizontal="right" vertical="center" indent="2"/>
    </xf>
    <xf numFmtId="167" fontId="11" fillId="0" borderId="0" xfId="5" applyNumberFormat="1" applyFont="1" applyAlignment="1">
      <alignment horizontal="right" vertical="center" indent="2"/>
    </xf>
    <xf numFmtId="0" fontId="11" fillId="0" borderId="3" xfId="14" applyFont="1" applyBorder="1" applyAlignment="1">
      <alignment horizontal="left" vertical="center" indent="1"/>
    </xf>
    <xf numFmtId="166" fontId="11" fillId="0" borderId="3" xfId="14" applyNumberFormat="1" applyFont="1" applyBorder="1" applyAlignment="1">
      <alignment horizontal="right" vertical="center" indent="2"/>
    </xf>
    <xf numFmtId="0" fontId="12" fillId="0" borderId="9" xfId="5" applyFont="1" applyBorder="1" applyAlignment="1">
      <alignment horizontal="left" vertical="center"/>
    </xf>
    <xf numFmtId="166" fontId="12" fillId="0" borderId="9" xfId="5" applyNumberFormat="1" applyFont="1" applyBorder="1" applyAlignment="1">
      <alignment horizontal="right" vertical="center" indent="2"/>
    </xf>
    <xf numFmtId="0" fontId="12" fillId="0" borderId="2" xfId="4" applyFont="1" applyBorder="1" applyAlignment="1">
      <alignment horizontal="left" vertical="center" wrapText="1" indent="1"/>
    </xf>
    <xf numFmtId="0" fontId="12" fillId="0" borderId="2" xfId="4" applyFont="1" applyBorder="1" applyAlignment="1">
      <alignment horizontal="right" vertical="center" wrapText="1" indent="1"/>
    </xf>
    <xf numFmtId="0" fontId="12" fillId="0" borderId="8" xfId="4" applyFont="1" applyBorder="1" applyAlignment="1">
      <alignment horizontal="center" vertical="center" wrapText="1"/>
    </xf>
    <xf numFmtId="165" fontId="13" fillId="0" borderId="0" xfId="8" applyNumberFormat="1" applyFont="1" applyFill="1"/>
    <xf numFmtId="165" fontId="13" fillId="0" borderId="0" xfId="8" applyNumberFormat="1" applyFont="1" applyFill="1" applyAlignment="1">
      <alignment horizontal="right" vertical="center" indent="2"/>
    </xf>
    <xf numFmtId="164" fontId="13" fillId="0" borderId="0" xfId="8" applyNumberFormat="1" applyFont="1" applyFill="1" applyAlignment="1">
      <alignment horizontal="center" vertical="center"/>
    </xf>
    <xf numFmtId="165" fontId="13" fillId="0" borderId="3" xfId="8" applyNumberFormat="1" applyFont="1" applyFill="1" applyBorder="1"/>
    <xf numFmtId="165" fontId="13" fillId="0" borderId="3" xfId="8" applyNumberFormat="1" applyFont="1" applyFill="1" applyBorder="1" applyAlignment="1">
      <alignment horizontal="right" vertical="center" indent="2"/>
    </xf>
    <xf numFmtId="164" fontId="13" fillId="0" borderId="3" xfId="8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165" fontId="14" fillId="0" borderId="6" xfId="8" applyNumberFormat="1" applyFont="1" applyFill="1" applyBorder="1"/>
    <xf numFmtId="164" fontId="14" fillId="0" borderId="6" xfId="8" applyNumberFormat="1" applyFont="1" applyFill="1" applyBorder="1" applyAlignment="1">
      <alignment horizontal="center" vertical="center"/>
    </xf>
    <xf numFmtId="164" fontId="13" fillId="0" borderId="0" xfId="8" applyNumberFormat="1" applyFont="1" applyFill="1" applyAlignment="1">
      <alignment horizontal="center"/>
    </xf>
    <xf numFmtId="0" fontId="14" fillId="0" borderId="0" xfId="0" applyFont="1" applyAlignment="1">
      <alignment horizontal="left" vertical="center" wrapText="1"/>
    </xf>
    <xf numFmtId="165" fontId="14" fillId="0" borderId="0" xfId="8" applyNumberFormat="1" applyFont="1" applyFill="1" applyBorder="1"/>
    <xf numFmtId="164" fontId="14" fillId="0" borderId="0" xfId="8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25" fillId="0" borderId="0" xfId="1" applyFont="1"/>
    <xf numFmtId="164" fontId="0" fillId="0" borderId="0" xfId="0" applyNumberFormat="1"/>
    <xf numFmtId="0" fontId="14" fillId="0" borderId="4" xfId="6" applyFont="1" applyBorder="1" applyAlignment="1">
      <alignment horizontal="right" vertical="center" indent="2"/>
    </xf>
    <xf numFmtId="0" fontId="14" fillId="0" borderId="2" xfId="6" applyFont="1" applyBorder="1" applyAlignment="1">
      <alignment horizontal="center" vertical="center" wrapText="1"/>
    </xf>
    <xf numFmtId="0" fontId="12" fillId="0" borderId="7" xfId="4" applyFont="1" applyBorder="1" applyAlignment="1">
      <alignment vertical="center"/>
    </xf>
    <xf numFmtId="164" fontId="12" fillId="0" borderId="0" xfId="14" applyNumberFormat="1" applyFont="1" applyAlignment="1">
      <alignment horizontal="right" vertical="center"/>
    </xf>
    <xf numFmtId="164" fontId="12" fillId="0" borderId="0" xfId="14" applyNumberFormat="1" applyFont="1" applyAlignment="1">
      <alignment horizontal="right" vertical="center" indent="1"/>
    </xf>
    <xf numFmtId="164" fontId="12" fillId="0" borderId="0" xfId="14" applyNumberFormat="1" applyFont="1" applyAlignment="1">
      <alignment horizontal="right" vertical="center" indent="4"/>
    </xf>
    <xf numFmtId="164" fontId="11" fillId="0" borderId="0" xfId="14" applyNumberFormat="1" applyFont="1" applyAlignment="1">
      <alignment horizontal="right" vertical="center"/>
    </xf>
    <xf numFmtId="164" fontId="11" fillId="0" borderId="0" xfId="14" applyNumberFormat="1" applyFont="1" applyAlignment="1">
      <alignment horizontal="right" vertical="center" indent="1"/>
    </xf>
    <xf numFmtId="164" fontId="11" fillId="0" borderId="0" xfId="14" applyNumberFormat="1" applyFont="1" applyAlignment="1">
      <alignment horizontal="right" vertical="center" indent="4"/>
    </xf>
    <xf numFmtId="0" fontId="21" fillId="0" borderId="9" xfId="14" applyFont="1" applyBorder="1" applyAlignment="1">
      <alignment horizontal="left" vertical="center"/>
    </xf>
    <xf numFmtId="164" fontId="21" fillId="0" borderId="9" xfId="8" applyNumberFormat="1" applyFont="1" applyFill="1" applyBorder="1" applyAlignment="1">
      <alignment horizontal="right" vertical="center"/>
    </xf>
    <xf numFmtId="164" fontId="21" fillId="0" borderId="9" xfId="8" applyNumberFormat="1" applyFont="1" applyFill="1" applyBorder="1" applyAlignment="1">
      <alignment horizontal="right" vertical="center" indent="1"/>
    </xf>
    <xf numFmtId="164" fontId="21" fillId="0" borderId="9" xfId="8" applyNumberFormat="1" applyFont="1" applyFill="1" applyBorder="1" applyAlignment="1">
      <alignment horizontal="right" vertical="center" indent="4"/>
    </xf>
    <xf numFmtId="0" fontId="12" fillId="0" borderId="1" xfId="14" applyFont="1" applyBorder="1" applyAlignment="1">
      <alignment horizontal="left" vertical="center"/>
    </xf>
    <xf numFmtId="164" fontId="11" fillId="0" borderId="1" xfId="14" applyNumberFormat="1" applyFont="1" applyBorder="1" applyAlignment="1">
      <alignment horizontal="right" vertical="center"/>
    </xf>
    <xf numFmtId="164" fontId="11" fillId="0" borderId="1" xfId="14" applyNumberFormat="1" applyFont="1" applyBorder="1" applyAlignment="1">
      <alignment horizontal="right" vertical="center" indent="1"/>
    </xf>
    <xf numFmtId="164" fontId="11" fillId="0" borderId="1" xfId="14" applyNumberFormat="1" applyFont="1" applyBorder="1" applyAlignment="1">
      <alignment horizontal="right" vertical="center" indent="4"/>
    </xf>
    <xf numFmtId="164" fontId="11" fillId="0" borderId="0" xfId="10" applyNumberFormat="1" applyFont="1" applyAlignment="1">
      <alignment horizontal="right" vertical="center"/>
    </xf>
    <xf numFmtId="164" fontId="11" fillId="0" borderId="0" xfId="10" applyNumberFormat="1" applyFont="1" applyAlignment="1">
      <alignment horizontal="right" vertical="center" indent="1"/>
    </xf>
    <xf numFmtId="164" fontId="11" fillId="0" borderId="0" xfId="10" applyNumberFormat="1" applyFont="1" applyAlignment="1">
      <alignment horizontal="right" vertical="center" indent="4"/>
    </xf>
    <xf numFmtId="0" fontId="21" fillId="0" borderId="9" xfId="10" applyFont="1" applyBorder="1" applyAlignment="1">
      <alignment horizontal="left" vertical="center"/>
    </xf>
    <xf numFmtId="164" fontId="21" fillId="0" borderId="9" xfId="10" applyNumberFormat="1" applyFont="1" applyBorder="1" applyAlignment="1">
      <alignment horizontal="right" vertical="center"/>
    </xf>
    <xf numFmtId="164" fontId="21" fillId="0" borderId="9" xfId="10" applyNumberFormat="1" applyFont="1" applyBorder="1" applyAlignment="1">
      <alignment horizontal="right" vertical="center" indent="1"/>
    </xf>
    <xf numFmtId="164" fontId="21" fillId="0" borderId="9" xfId="10" applyNumberFormat="1" applyFont="1" applyBorder="1" applyAlignment="1">
      <alignment horizontal="right" vertical="center" indent="4"/>
    </xf>
    <xf numFmtId="2" fontId="11" fillId="0" borderId="0" xfId="8" applyNumberFormat="1" applyFont="1" applyFill="1" applyAlignment="1">
      <alignment horizontal="center"/>
    </xf>
    <xf numFmtId="0" fontId="14" fillId="0" borderId="5" xfId="0" applyFont="1" applyBorder="1" applyAlignment="1">
      <alignment horizontal="left" indent="1"/>
    </xf>
    <xf numFmtId="0" fontId="13" fillId="0" borderId="5" xfId="0" applyFont="1" applyBorder="1" applyAlignment="1">
      <alignment horizontal="left" indent="2"/>
    </xf>
    <xf numFmtId="0" fontId="13" fillId="0" borderId="11" xfId="0" applyFont="1" applyBorder="1" applyAlignment="1">
      <alignment horizontal="left" indent="2"/>
    </xf>
    <xf numFmtId="2" fontId="12" fillId="0" borderId="0" xfId="8" applyNumberFormat="1" applyFont="1" applyFill="1" applyAlignment="1">
      <alignment horizontal="center"/>
    </xf>
    <xf numFmtId="1" fontId="12" fillId="0" borderId="0" xfId="17" applyNumberFormat="1" applyFont="1" applyFill="1" applyAlignment="1">
      <alignment horizontal="center"/>
    </xf>
    <xf numFmtId="1" fontId="11" fillId="0" borderId="0" xfId="17" applyNumberFormat="1" applyFont="1" applyFill="1" applyAlignment="1">
      <alignment horizontal="center"/>
    </xf>
    <xf numFmtId="4" fontId="0" fillId="0" borderId="0" xfId="0" applyNumberFormat="1"/>
    <xf numFmtId="166" fontId="0" fillId="0" borderId="0" xfId="0" applyNumberFormat="1"/>
    <xf numFmtId="9" fontId="0" fillId="0" borderId="0" xfId="17" applyFont="1"/>
  </cellXfs>
  <cellStyles count="18">
    <cellStyle name="Comma" xfId="8" builtinId="3"/>
    <cellStyle name="Comma 2" xfId="7" xr:uid="{D0E0DD35-D232-4954-8597-1562C5D6EA9E}"/>
    <cellStyle name="Comma 4" xfId="3" xr:uid="{4AF43233-2F2F-42BD-96BD-C7D234285E07}"/>
    <cellStyle name="Hyperlink" xfId="1" builtinId="8"/>
    <cellStyle name="Normal" xfId="0" builtinId="0"/>
    <cellStyle name="Normal 10 2" xfId="16" xr:uid="{4C4EDC6A-A6D7-48FC-9758-BCB86353F587}"/>
    <cellStyle name="Normal 15" xfId="15" xr:uid="{5BA15413-FAB6-40B4-A6FD-B2C6D7AF7960}"/>
    <cellStyle name="Normal 2" xfId="5" xr:uid="{EF3884F3-8465-425C-BB24-C3AA8C952DB5}"/>
    <cellStyle name="Normal 2 2" xfId="12" xr:uid="{ED2C1C26-8F6F-4814-84DB-BF3F1ADC3614}"/>
    <cellStyle name="Normal 2 2 2" xfId="14" xr:uid="{04D56B36-F974-4B1E-9412-1CAC8206C3F8}"/>
    <cellStyle name="Normal 2 2 2 2" xfId="10" xr:uid="{B81883C0-313F-44CA-9FA5-0DA945205124}"/>
    <cellStyle name="Normal 2 3 2" xfId="9" xr:uid="{1D446F23-6C02-4FF4-8560-2B1734DE79E6}"/>
    <cellStyle name="Normal 2 3 2 2" xfId="11" xr:uid="{0AA3069C-BB85-4D81-ADAC-F1241E14A3FC}"/>
    <cellStyle name="Normal 2 4 2" xfId="4" xr:uid="{D366B00E-5C5E-4E3A-B62A-93FFB9DFFDC9}"/>
    <cellStyle name="Normal 23 2" xfId="6" xr:uid="{653FE391-EADB-4A1D-BC03-874D7B1617AC}"/>
    <cellStyle name="Normal 3 2" xfId="13" xr:uid="{E974096A-B799-4C81-91BA-777CCE816E21}"/>
    <cellStyle name="Normal 7" xfId="2" xr:uid="{FF17FE82-DAFC-4790-BED9-5782769393B8}"/>
    <cellStyle name="Percent" xfId="17" builtinId="5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theme="0" tint="-0.14999847407452621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1"/>
        </left>
        <right/>
        <top style="thin">
          <color theme="0"/>
        </top>
        <bottom style="thin">
          <color theme="0"/>
        </bottom>
      </border>
    </dxf>
    <dxf>
      <border outline="0">
        <top style="medium">
          <color rgb="FF000000"/>
        </top>
      </border>
    </dxf>
    <dxf>
      <fill>
        <patternFill patternType="none">
          <bgColor auto="1"/>
        </patternFill>
      </fill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left" vertical="center" textRotation="0" wrapText="0" indent="2" justifyLastLine="0" shrinkToFit="0" readingOrder="0"/>
    </dxf>
    <dxf>
      <border outline="0">
        <top style="medium">
          <color indexed="64"/>
        </top>
        <bottom style="medium">
          <color rgb="FF000000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#,##0.0"/>
      <alignment horizontal="right" vertical="center" textRotation="0" wrapText="0" indent="3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center" textRotation="0" wrapText="0" indent="2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center" textRotation="0" wrapText="0" indent="2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alignment horizontal="right" vertical="center" textRotation="0" wrapText="0" indent="3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center" textRotation="0" wrapText="0" indent="2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000FF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0C00AC-91D1-4B7F-8F91-0D713C192E68}" name="Table2" displayName="Table2" ref="A5:A13" totalsRowShown="0" dataDxfId="97">
  <autoFilter ref="A5:A13" xr:uid="{DF0C00AC-91D1-4B7F-8F91-0D713C192E68}">
    <filterColumn colId="0" hiddenButton="1"/>
  </autoFilter>
  <tableColumns count="1">
    <tableColumn id="2" xr3:uid="{3EB91406-EC98-40FE-90D6-9E0E3D5D8457}" name="Hyperlinked Index of Outlook Tables" dataDxfId="96">
      <calculatedColumnFormula>HYPERLINK("#'" &amp; Meta!A6 &amp;"'!$A$1", Meta!B6)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22C5D52-3D3B-4F2C-A9B0-189DDE5E74B2}" name="Table_C13" displayName="Table_C13" ref="A2:G24" totalsRowShown="0" headerRowDxfId="95" dataDxfId="93" headerRowBorderDxfId="94" tableBorderDxfId="92" headerRowCellStyle="Normal 2 4 2">
  <autoFilter ref="A2:G24" xr:uid="{F22C5D52-3D3B-4F2C-A9B0-189DDE5E74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88398F0-CA2E-47BB-8B80-70E6D16F215F}" name="Potato types" dataDxfId="91"/>
    <tableColumn id="2" xr3:uid="{0D83CEA1-AA8F-4F1E-B6D7-F9D1B359B9AC}" name="2021/22 _x000a_September–August_x000a_(Million pounds)" dataDxfId="90"/>
    <tableColumn id="3" xr3:uid="{6EB34E59-2AFD-4B95-B4D6-0A06B2673C66}" name="2022/23_x000a_September–August_x000a_(Million pounds)" dataDxfId="89"/>
    <tableColumn id="4" xr3:uid="{E041D8B7-D51E-4CFE-9DDD-196120F0BF8C}" name="2023/24_x000a_September–August_x000a_(Million pounds)" dataDxfId="88"/>
    <tableColumn id="5" xr3:uid="{84C31304-AFD6-4242-9B24-5E8155F6BCA9}" name="2023/24_x000a_September–May_x000a_(Million pounds)" dataDxfId="87"/>
    <tableColumn id="6" xr3:uid="{90AF51BE-E7AF-437F-8A32-F4CB6D33D0C8}" name="2024/25_x000a_September–May_x000a_(Million pounds)" dataDxfId="86"/>
    <tableColumn id="7" xr3:uid="{5D7AE43F-182E-4352-B503-E7AB80927F66}" name="2023/24–2024/25_x000a_September–May_x000a_Percent change" dataDxfId="8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089C54-B7D6-4233-808F-235E157CCA8C}" name="Table_D20" displayName="Table_D20" ref="A2:G35" totalsRowShown="0" headerRowDxfId="84" dataDxfId="82" headerRowBorderDxfId="83" tableBorderDxfId="81" headerRowCellStyle="Normal 2 4 2" dataCellStyle="Normal 2">
  <autoFilter ref="A2:G35" xr:uid="{EE089C54-B7D6-4233-808F-235E157CCA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E84E644-59F2-4C26-9B8C-110491F6CEB7}" name="Commodity" dataDxfId="80" dataCellStyle="Normal 2"/>
    <tableColumn id="2" xr3:uid="{B5952058-812F-44F9-B0A6-9D24521C0D12}" name="2021/22 _x000a_September–August_x000a_(Million pounds)" dataDxfId="79" dataCellStyle="Normal 2"/>
    <tableColumn id="3" xr3:uid="{3EF46740-BFC1-4740-8315-6B62B0FA4902}" name="2022/23_x000a_September–August_x000a_(Million pounds)" dataDxfId="78" dataCellStyle="Normal 2"/>
    <tableColumn id="4" xr3:uid="{04FF4123-A6A8-452F-B22E-0D5615F7706F}" name="2023/24_x000a_September–August_x000a_(Million pounds)" dataDxfId="77" dataCellStyle="Normal 2"/>
    <tableColumn id="5" xr3:uid="{E2C66DAF-5B52-452C-B783-73308376149D}" name="2023/24_x000a_September–May_x000a_(Million pounds)" dataDxfId="76" dataCellStyle="Normal 2"/>
    <tableColumn id="6" xr3:uid="{BC56B285-BDF2-457E-B4BA-691BB22C2BBA}" name="2024/25_x000a_September–May_x000a_(Million pounds)" dataDxfId="75" dataCellStyle="Normal 2"/>
    <tableColumn id="7" xr3:uid="{0B99FAB8-FB83-48D1-B2DF-3B79FEBDDFD3}" name="2023/24–2024/25_x000a_September–May_x000a_Percent change/1" dataDxfId="74" dataCellStyle="Normal 2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FCA54C-C60C-4EE1-BFC0-A19EC8F9D83C}" name="Table_D21" displayName="Table_D21" ref="A2:G33" totalsRowShown="0" headerRowDxfId="73" dataDxfId="71" headerRowBorderDxfId="72" tableBorderDxfId="70" headerRowCellStyle="Normal 2 4 2" dataCellStyle="Normal 2">
  <autoFilter ref="A2:G33" xr:uid="{F9FCA54C-C60C-4EE1-BFC0-A19EC8F9D8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91B2A33-70AA-46E4-9CCD-C9A681A1FE1A}" name="Commodity" dataDxfId="69" dataCellStyle="Normal 2"/>
    <tableColumn id="2" xr3:uid="{0EA070C4-922D-42C5-912E-C8E6C644837B}" name="2021/22 _x000a_September–August_x000a_(Million pounds)" dataDxfId="68" dataCellStyle="Normal 2"/>
    <tableColumn id="3" xr3:uid="{194FF966-A052-4A71-879B-4A2BCD7ED23B}" name="2022/23_x000a_September–August_x000a_(Million pounds)" dataDxfId="67" dataCellStyle="Normal 2"/>
    <tableColumn id="4" xr3:uid="{4B3EA1B0-F2FC-4BFB-8274-CEE9DE8A3981}" name="2023/24_x000a_September–August_x000a_(Million pounds)" dataDxfId="66" dataCellStyle="Normal 2"/>
    <tableColumn id="5" xr3:uid="{ED6CCC54-C78B-41E0-B253-694C3ED1B320}" name="2023/24_x000a_September–May_x000a_(Million pounds)" dataDxfId="65" dataCellStyle="Normal 2"/>
    <tableColumn id="6" xr3:uid="{64E06FAE-3B1C-4427-A3B2-B871E47A1925}" name="2024/25_x000a_September–May_x000a_(Million pounds)" dataDxfId="64" dataCellStyle="Normal 2"/>
    <tableColumn id="7" xr3:uid="{2D9ABD9C-8BA6-4F00-86ED-A3187E7F712B}" name="2023/24–2024/25_x000a_September–May_x000a_Percent change/1" dataDxfId="63" dataCellStyle="Normal 2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27002EE-AB57-4A73-96EB-8AFBACFC992B}" name="Table_D24" displayName="Table_D24" ref="A2:G19" totalsRowShown="0" headerRowDxfId="62" dataDxfId="60" headerRowBorderDxfId="61" tableBorderDxfId="59" headerRowCellStyle="Normal 2 4 2">
  <autoFilter ref="A2:G19" xr:uid="{C27002EE-AB57-4A73-96EB-8AFBACFC99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A6259CC-D2FC-4E15-9460-06458B47B1A0}" name="Commodity" dataDxfId="58"/>
    <tableColumn id="2" xr3:uid="{F9EFA831-8572-404C-A4FD-48C6A4614E1F}" name="2021/22 _x000a_September–August_x000a_(Million pounds)" dataDxfId="57"/>
    <tableColumn id="3" xr3:uid="{38F8A9FF-502D-42B1-9637-4E74C8C5076E}" name="2022/23_x000a_September–August_x000a_(Million pounds)" dataDxfId="56"/>
    <tableColumn id="4" xr3:uid="{F4B52D52-8B8D-46FE-A9D7-F29933D86844}" name="2023/24_x000a_September–August_x000a_(Million pounds)" dataDxfId="55"/>
    <tableColumn id="5" xr3:uid="{9C1FFD37-D252-4DCA-875E-5D4093BF7664}" name="2023/24_x000a_September–May_x000a_(Million pounds)" dataDxfId="54"/>
    <tableColumn id="6" xr3:uid="{6CC958CA-61D0-4C71-82A4-8C75BC07F701}" name="2024/25_x000a_September–May_x000a_(Million pounds)" dataDxfId="53"/>
    <tableColumn id="7" xr3:uid="{9D4A1C81-E2E9-4569-B1EC-5FBE4AA59507}" name="2023/24–2024/25_x000a_September–May_x000a_Percent change/2" dataDxfId="5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2124B63-3C33-4F3F-B9F5-D9CDF1E01C0E}" name="Table_D25" displayName="Table_D25" ref="A2:G20" totalsRowShown="0" headerRowDxfId="51" dataDxfId="49" headerRowBorderDxfId="50" tableBorderDxfId="48" headerRowCellStyle="Normal 2 4 2" dataCellStyle="Normal 2 2 2">
  <autoFilter ref="A2:G20" xr:uid="{A2124B63-3C33-4F3F-B9F5-D9CDF1E01C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647A9B4-E108-461C-8ED8-B8FE70EAD8DF}" name="Commodity" dataDxfId="47" dataCellStyle="Normal 2 2 2"/>
    <tableColumn id="2" xr3:uid="{D6E8EE18-F4C2-40EC-8AFC-7B1A0E552E6D}" name="2021/22 _x000a_September–August_x000a_(Million pounds)" dataDxfId="46" dataCellStyle="Normal 2 2 2"/>
    <tableColumn id="3" xr3:uid="{7A6B109C-5027-462A-9655-C96AA9F31FB5}" name="2022/23_x000a_September–August_x000a_(Million pounds)" dataDxfId="45" dataCellStyle="Normal 2 2 2"/>
    <tableColumn id="4" xr3:uid="{ECA27E4B-F2DF-4CDA-92A0-8F8E7F9AB26F}" name="2023/24_x000a_September–August_x000a_(Million pounds)" dataDxfId="44" dataCellStyle="Normal 2 2 2"/>
    <tableColumn id="5" xr3:uid="{071F1C6A-DC73-40D1-8AC2-41F842892228}" name="2023/24_x000a_September–May_x000a_(Million pounds)" dataDxfId="43" dataCellStyle="Normal 2 2 2"/>
    <tableColumn id="6" xr3:uid="{085932C1-6B3E-4ACB-972C-7CE02D841307}" name="2024/25_x000a_September–May_x000a_(Million pounds)" dataDxfId="42" dataCellStyle="Normal 2 2 2"/>
    <tableColumn id="7" xr3:uid="{DD057A8A-F19F-4CCA-BA16-23D85C51278E}" name="2023/24–2024/25_x000a_September–May_x000a_Percent change/2" dataDxfId="41" dataCellStyle="Normal 2 2 2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EB27C6D-E62D-4EEE-96AB-2E84C38BFA50}" name="Table_D22" displayName="Table_D22" ref="A2:G37" totalsRowShown="0" headerRowDxfId="40" headerRowBorderDxfId="39" tableBorderDxfId="38" headerRowCellStyle="Normal 2 4 2">
  <autoFilter ref="A2:G37" xr:uid="{BEB27C6D-E62D-4EEE-96AB-2E84C38BFA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48943B5-1EA2-4E09-9EEA-0DF2572BCC4E}" name="Commodity" dataDxfId="37" dataCellStyle="Normal 2 2 2 2"/>
    <tableColumn id="2" xr3:uid="{D077F4B3-6C23-4C08-9CF0-4CF4D761BFE2}" name="2021/22 _x000a_July–June_x000a_(Million pounds)" dataDxfId="36" dataCellStyle="Normal 2 2 2 2"/>
    <tableColumn id="3" xr3:uid="{83CB7B08-73F7-4B13-AD5E-43262F3E3673}" name="2022/23_x000a_July–June_x000a_(Million pounds)" dataDxfId="35" dataCellStyle="Normal 2 2 2 2"/>
    <tableColumn id="4" xr3:uid="{7F3D96AC-A922-4629-8EB5-CA7DBCF042F6}" name="2023/24_x000a_July–June_x000a_(Million pounds)" dataDxfId="34" dataCellStyle="Normal 2 2 2 2"/>
    <tableColumn id="5" xr3:uid="{0044DE7E-B72F-4BA7-B673-862E2DD9ED41}" name="2023/24_x000a_July–May_x000a_(Million pounds)" dataDxfId="33" dataCellStyle="Normal 2 2 2 2"/>
    <tableColumn id="6" xr3:uid="{2C492CDA-F9EC-4351-8178-0F8D3306FC2F}" name="2024/25_x000a_July–May_x000a_(Million pounds)" dataDxfId="32" dataCellStyle="Normal 2 2 2 2"/>
    <tableColumn id="7" xr3:uid="{AE4465EE-90DA-4A90-B6D0-F01EEEFD5B81}" name="2023/24–2024/25_x000a_July–May_x000a_Percent change/2" dataDxfId="31" dataCellStyle="Normal 2 2 2 2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6020E1-F92D-42A5-82F8-25F1284F5C7A}" name="Table_D23" displayName="Table_D23" ref="A2:G40" totalsRowShown="0" headerRowDxfId="30" headerRowBorderDxfId="29" tableBorderDxfId="28" headerRowCellStyle="Normal 2 4 2">
  <autoFilter ref="A2:G40" xr:uid="{756020E1-F92D-42A5-82F8-25F1284F5C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D883CFF-99BF-406D-A02D-10EE81DFA852}" name="Commodity" dataDxfId="27" dataCellStyle="Normal 2 2 2"/>
    <tableColumn id="2" xr3:uid="{4BA8700E-241F-4BA9-A9C7-C6F3B9DBC90D}" name="2021/22 _x000a_July–June_x000a_(Million pounds)" dataDxfId="26" dataCellStyle="Comma"/>
    <tableColumn id="3" xr3:uid="{CF80F8B2-2465-4B64-9CD8-FE8D3A446361}" name="2022/23_x000a_July–June_x000a_(Million pounds)" dataDxfId="25" dataCellStyle="Comma"/>
    <tableColumn id="4" xr3:uid="{64F96F74-82E8-43C1-975D-0BA748628C13}" name="2023/24_x000a_July–June_x000a_(Million pounds)" dataDxfId="24" dataCellStyle="Comma"/>
    <tableColumn id="5" xr3:uid="{0619AAA0-EB33-4931-91BD-A6F5E8143459}" name="2023/24_x000a_July–May_x000a_(Million pounds)" dataDxfId="23" dataCellStyle="Comma"/>
    <tableColumn id="6" xr3:uid="{A37AE807-26F1-4EBE-9637-41F02C775D44}" name="2024/25_x000a_July–May_x000a_(Million pounds)" dataDxfId="22" dataCellStyle="Comma"/>
    <tableColumn id="7" xr3:uid="{BF40F3B7-64F8-47BC-989C-CC63A1A4D4FD}" name="2023/24–2024/25_x000a_July–May_x000a_Percent change/2" dataDxfId="21" dataCellStyle="Comma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9ACDFF-3556-41B2-AEF8-D62051297B86}" name="Table_D144" displayName="Table_D144" ref="A2:G8" totalsRowShown="0" headerRowDxfId="20" dataDxfId="18" headerRowBorderDxfId="19" tableBorderDxfId="17" headerRowCellStyle="Normal 23 2">
  <autoFilter ref="A2:G8" xr:uid="{4F14EF6C-33A5-4826-87E6-F55445C9F5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CA8F4EB-81D7-44B6-B3E7-E30CCF829F57}" name="Year" dataDxfId="16"/>
    <tableColumn id="2" xr3:uid="{5B6F5B27-1C89-4A52-BB3E-F728FAB5FFEA}" name="2020/21 _x000a_July–June_x000a_(Per cwt)" dataDxfId="15" dataCellStyle="Comma"/>
    <tableColumn id="3" xr3:uid="{1DDF2AD2-EA7D-4899-AB98-05E9B2E7F04D}" name="2021/22 _x000a_July–June_x000a_(Per cwt)" dataDxfId="14" dataCellStyle="Comma"/>
    <tableColumn id="4" xr3:uid="{16BDD377-6664-4354-9268-34AF60612846}" name="2022/23 _x000a_July–June_x000a_(Per cwt)" dataDxfId="13" dataCellStyle="Comma"/>
    <tableColumn id="5" xr3:uid="{42C92B1C-FEA7-4DDF-A600-8784491C6678}" name="2023/24 _x000a_July–June_x000a_(Per cwt)" dataDxfId="12" dataCellStyle="Comma"/>
    <tableColumn id="7" xr3:uid="{3A06E5B5-FA20-48D9-965A-91EAA1109632}" name="2024/25_x000a_July–June_x000a_(Per cwt)" dataDxfId="11" dataCellStyle="Comma"/>
    <tableColumn id="6" xr3:uid="{D385498F-56DC-4429-A4A7-47040ED27A35}" name="2023/24–2024/25_x000a_July–June_x000a_(Percent change)/1" dataDxfId="10" dataCellStyle="Percent">
      <calculatedColumnFormula>(F3/E3-1)*100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7DEC-C7CA-4D7F-860E-1B680BBAFA6A}">
  <sheetPr>
    <tabColor theme="0" tint="-0.499984740745262"/>
    <pageSetUpPr autoPageBreaks="0"/>
  </sheetPr>
  <dimension ref="A1:A15"/>
  <sheetViews>
    <sheetView showGridLines="0" tabSelected="1" workbookViewId="0"/>
  </sheetViews>
  <sheetFormatPr defaultRowHeight="14.25" x14ac:dyDescent="0.2"/>
  <cols>
    <col min="1" max="1" width="77.75" customWidth="1"/>
    <col min="2" max="2" width="79.125" customWidth="1"/>
  </cols>
  <sheetData>
    <row r="1" spans="1:1" ht="15" x14ac:dyDescent="0.25">
      <c r="A1" s="1" t="s">
        <v>0</v>
      </c>
    </row>
    <row r="3" spans="1:1" x14ac:dyDescent="0.2">
      <c r="A3" t="s">
        <v>1</v>
      </c>
    </row>
    <row r="5" spans="1:1" x14ac:dyDescent="0.2">
      <c r="A5" t="s">
        <v>2</v>
      </c>
    </row>
    <row r="6" spans="1:1" x14ac:dyDescent="0.2">
      <c r="A6" s="37" t="str">
        <f ca="1">HYPERLINK("#'" &amp; Meta!A6 &amp;"'!$A$1", Meta!B6)</f>
        <v>Table A1: U.S. potato trade volume, 2021/22–2024/25</v>
      </c>
    </row>
    <row r="7" spans="1:1" x14ac:dyDescent="0.2">
      <c r="A7" s="37" t="str">
        <f ca="1">HYPERLINK("#'" &amp; Meta!A7 &amp;"'!$A$1", Meta!B7)</f>
        <v>Table B1. U.S. dry edible bean crop-year export volume, 2021/22–2024/25</v>
      </c>
    </row>
    <row r="8" spans="1:1" x14ac:dyDescent="0.2">
      <c r="A8" s="37" t="str">
        <f ca="1">HYPERLINK("#'" &amp; Meta!A8 &amp;"'!$A$1", Meta!B8)</f>
        <v>Table B2. U.S. dry bean crop-year import volume, 2021/22–2024/25</v>
      </c>
    </row>
    <row r="9" spans="1:1" x14ac:dyDescent="0.2">
      <c r="A9" s="37" t="str">
        <f ca="1">HYPERLINK("#'" &amp; Meta!A9 &amp;"'!$A$1", Meta!B9)</f>
        <v>Table B3. U.S. chickpeas: Export volume by class/1, 2021/22–2024/25</v>
      </c>
    </row>
    <row r="10" spans="1:1" x14ac:dyDescent="0.2">
      <c r="A10" s="37" t="str">
        <f ca="1">HYPERLINK("#'" &amp; Meta!A10 &amp;"'!$A$1", Meta!B10)</f>
        <v>Table B4. U.S. chickpeas: Import volume by class/1, 2021/22–2024/25</v>
      </c>
    </row>
    <row r="11" spans="1:1" x14ac:dyDescent="0.2">
      <c r="A11" s="37" t="str">
        <f ca="1">HYPERLINK("#'" &amp; Meta!A11 &amp;"'!$A$1", Meta!B11)</f>
        <v>Table B5. U.S. dry peas and lentils: Export volume by class/1, 2021/22–2024/25</v>
      </c>
    </row>
    <row r="12" spans="1:1" x14ac:dyDescent="0.2">
      <c r="A12" s="37" t="str">
        <f ca="1">HYPERLINK("#'" &amp; Meta!A12 &amp;"'!$A$1", Meta!B12)</f>
        <v>Table B6. U.S. dry peas and lentils: Import volume by class/1, 2021/22–2024/25</v>
      </c>
    </row>
    <row r="13" spans="1:1" x14ac:dyDescent="0.2">
      <c r="A13" s="37" t="str">
        <f ca="1">HYPERLINK("#'" &amp; Meta!A13 &amp;"'!$A$1", Meta!B13)</f>
        <v>Table B7. U.S. dry peas and lentils: Price averages by region, 2020/21–2024/25</v>
      </c>
    </row>
    <row r="15" spans="1:1" x14ac:dyDescent="0.2">
      <c r="A15" s="36" t="s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8670-F2A5-4900-9C27-DF277993F8F8}">
  <dimension ref="A1:B23"/>
  <sheetViews>
    <sheetView showGridLines="0" workbookViewId="0">
      <selection activeCell="A4" sqref="A4"/>
    </sheetView>
  </sheetViews>
  <sheetFormatPr defaultRowHeight="14.25" x14ac:dyDescent="0.2"/>
  <cols>
    <col min="1" max="1" width="11.5" customWidth="1"/>
    <col min="2" max="2" width="75.25" bestFit="1" customWidth="1"/>
  </cols>
  <sheetData>
    <row r="1" spans="1:2" ht="15" x14ac:dyDescent="0.25">
      <c r="A1" s="1" t="s">
        <v>4</v>
      </c>
    </row>
    <row r="2" spans="1:2" x14ac:dyDescent="0.2">
      <c r="A2" t="s">
        <v>5</v>
      </c>
    </row>
    <row r="5" spans="1:2" ht="15" x14ac:dyDescent="0.25">
      <c r="A5" s="6" t="s">
        <v>6</v>
      </c>
      <c r="B5" s="5"/>
    </row>
    <row r="6" spans="1:2" x14ac:dyDescent="0.2">
      <c r="A6" s="5" t="s">
        <v>7</v>
      </c>
      <c r="B6" s="5" t="str" cm="1">
        <f t="array" aca="1" ref="B6" ca="1">INDIRECT("'"&amp;Meta!A6&amp;"'!A1")</f>
        <v>Table A1: U.S. potato trade volume, 2021/22–2024/25</v>
      </c>
    </row>
    <row r="7" spans="1:2" x14ac:dyDescent="0.2">
      <c r="A7" s="5" t="s">
        <v>8</v>
      </c>
      <c r="B7" s="5" t="str" cm="1">
        <f t="array" aca="1" ref="B7" ca="1">INDIRECT("'"&amp;Meta!A7&amp;"'!A1")</f>
        <v>Table B1. U.S. dry edible bean crop-year export volume, 2021/22–2024/25</v>
      </c>
    </row>
    <row r="8" spans="1:2" x14ac:dyDescent="0.2">
      <c r="A8" s="5" t="s">
        <v>9</v>
      </c>
      <c r="B8" s="5" t="str" cm="1">
        <f t="array" aca="1" ref="B8" ca="1">INDIRECT("'"&amp;Meta!A8&amp;"'!A1")</f>
        <v>Table B2. U.S. dry bean crop-year import volume, 2021/22–2024/25</v>
      </c>
    </row>
    <row r="9" spans="1:2" x14ac:dyDescent="0.2">
      <c r="A9" s="5" t="s">
        <v>10</v>
      </c>
      <c r="B9" s="5" t="str" cm="1">
        <f t="array" aca="1" ref="B9" ca="1">INDIRECT("'"&amp;Meta!A9&amp;"'!A1")</f>
        <v>Table B3. U.S. chickpeas: Export volume by class/1, 2021/22–2024/25</v>
      </c>
    </row>
    <row r="10" spans="1:2" x14ac:dyDescent="0.2">
      <c r="A10" s="5" t="s">
        <v>11</v>
      </c>
      <c r="B10" s="5" t="str" cm="1">
        <f t="array" aca="1" ref="B10" ca="1">INDIRECT("'"&amp;Meta!A10&amp;"'!A1")</f>
        <v>Table B4. U.S. chickpeas: Import volume by class/1, 2021/22–2024/25</v>
      </c>
    </row>
    <row r="11" spans="1:2" x14ac:dyDescent="0.2">
      <c r="A11" s="5" t="s">
        <v>12</v>
      </c>
      <c r="B11" s="5" t="str" cm="1">
        <f t="array" aca="1" ref="B11" ca="1">INDIRECT("'"&amp;Meta!A11&amp;"'!A1")</f>
        <v>Table B5. U.S. dry peas and lentils: Export volume by class/1, 2021/22–2024/25</v>
      </c>
    </row>
    <row r="12" spans="1:2" x14ac:dyDescent="0.2">
      <c r="A12" s="5" t="s">
        <v>13</v>
      </c>
      <c r="B12" s="5" t="str" cm="1">
        <f t="array" aca="1" ref="B12" ca="1">INDIRECT("'"&amp;Meta!A12&amp;"'!A1")</f>
        <v>Table B6. U.S. dry peas and lentils: Import volume by class/1, 2021/22–2024/25</v>
      </c>
    </row>
    <row r="13" spans="1:2" x14ac:dyDescent="0.2">
      <c r="A13" s="5" t="s">
        <v>14</v>
      </c>
      <c r="B13" s="5" t="str" cm="1">
        <f t="array" aca="1" ref="B13" ca="1">INDIRECT("'"&amp;Meta!A13&amp;"'!A1")</f>
        <v>Table B7. U.S. dry peas and lentils: Price averages by region, 2020/21–2024/25</v>
      </c>
    </row>
    <row r="23" spans="1:2" ht="15" x14ac:dyDescent="0.25">
      <c r="A23" s="6" t="s">
        <v>15</v>
      </c>
      <c r="B23" s="6" t="str" cm="1">
        <f t="array" aca="1" ref="B23" ca="1">INDIRECT("'"&amp;Meta!A23&amp;"'!A1")</f>
        <v>Vegetables and Pulses Outlook Tables</v>
      </c>
    </row>
  </sheetData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C6DB-47B5-49CC-A053-0DD77CFF1E04}">
  <dimension ref="A1:I25"/>
  <sheetViews>
    <sheetView showGridLines="0" workbookViewId="0"/>
  </sheetViews>
  <sheetFormatPr defaultRowHeight="14.25" x14ac:dyDescent="0.2"/>
  <cols>
    <col min="1" max="1" width="18.375" customWidth="1"/>
    <col min="2" max="7" width="17.625" customWidth="1"/>
    <col min="9" max="9" width="19.25" customWidth="1"/>
  </cols>
  <sheetData>
    <row r="1" spans="1:9" ht="15" x14ac:dyDescent="0.25">
      <c r="A1" s="2" t="s">
        <v>16</v>
      </c>
      <c r="I1" s="143" t="str">
        <f>HYPERLINK("#'" &amp; Meta!$A$23 &amp;"'!$A$1", "Hyperlink to Index")</f>
        <v>Hyperlink to Index</v>
      </c>
    </row>
    <row r="2" spans="1:9" ht="36.75" thickBot="1" x14ac:dyDescent="0.25">
      <c r="A2" s="125" t="s">
        <v>17</v>
      </c>
      <c r="B2" s="126" t="s">
        <v>18</v>
      </c>
      <c r="C2" s="126" t="s">
        <v>19</v>
      </c>
      <c r="D2" s="126" t="s">
        <v>20</v>
      </c>
      <c r="E2" s="126" t="s">
        <v>21</v>
      </c>
      <c r="F2" s="126" t="s">
        <v>22</v>
      </c>
      <c r="G2" s="127" t="s">
        <v>23</v>
      </c>
    </row>
    <row r="3" spans="1:9" x14ac:dyDescent="0.2">
      <c r="A3" s="39" t="s">
        <v>24</v>
      </c>
    </row>
    <row r="4" spans="1:9" x14ac:dyDescent="0.2">
      <c r="A4" s="141" t="s">
        <v>25</v>
      </c>
      <c r="B4" s="128">
        <v>1096.83196829125</v>
      </c>
      <c r="C4" s="128">
        <v>1163.4708184979499</v>
      </c>
      <c r="D4" s="128">
        <v>1201.0287915291599</v>
      </c>
      <c r="E4" s="129">
        <v>862.847263042235</v>
      </c>
      <c r="F4" s="129">
        <v>899.99471770428602</v>
      </c>
      <c r="G4" s="130">
        <v>4.3052178819083426</v>
      </c>
    </row>
    <row r="5" spans="1:9" x14ac:dyDescent="0.2">
      <c r="A5" s="141" t="s">
        <v>26</v>
      </c>
      <c r="B5" s="128">
        <v>2179.238081050903</v>
      </c>
      <c r="C5" s="128">
        <v>2020.6999226634291</v>
      </c>
      <c r="D5" s="128">
        <v>1978.1119421831279</v>
      </c>
      <c r="E5" s="128">
        <v>1471.0182668752532</v>
      </c>
      <c r="F5" s="128">
        <v>1470.9261864022019</v>
      </c>
      <c r="G5" s="130">
        <v>-6.2596417138232226E-3</v>
      </c>
    </row>
    <row r="6" spans="1:9" x14ac:dyDescent="0.2">
      <c r="A6" s="141" t="s">
        <v>27</v>
      </c>
      <c r="B6" s="128">
        <v>1921.7662589445999</v>
      </c>
      <c r="C6" s="128">
        <v>1762.4630105270801</v>
      </c>
      <c r="D6" s="128">
        <v>1735.29967001558</v>
      </c>
      <c r="E6" s="129">
        <v>1287.6997644097901</v>
      </c>
      <c r="F6" s="129">
        <v>1279.5031450532499</v>
      </c>
      <c r="G6" s="130">
        <v>-0.63653186737182033</v>
      </c>
    </row>
    <row r="7" spans="1:9" x14ac:dyDescent="0.2">
      <c r="A7" s="141" t="s">
        <v>28</v>
      </c>
      <c r="B7" s="128">
        <v>257.47182210630302</v>
      </c>
      <c r="C7" s="128">
        <v>258.23691213634902</v>
      </c>
      <c r="D7" s="128">
        <v>242.812272167548</v>
      </c>
      <c r="E7" s="128">
        <v>183.31850246546301</v>
      </c>
      <c r="F7" s="128">
        <v>191.42304134895201</v>
      </c>
      <c r="G7" s="130">
        <v>4.4210152136802909</v>
      </c>
    </row>
    <row r="8" spans="1:9" x14ac:dyDescent="0.2">
      <c r="A8" s="141" t="s">
        <v>29</v>
      </c>
      <c r="B8" s="128">
        <v>106.727165624344</v>
      </c>
      <c r="C8" s="128">
        <v>116.87305498288499</v>
      </c>
      <c r="D8" s="128">
        <v>109.19110918665601</v>
      </c>
      <c r="E8" s="129">
        <v>83.580429272126494</v>
      </c>
      <c r="F8" s="129">
        <v>73.297209561228797</v>
      </c>
      <c r="G8" s="130">
        <v>-12.303382263588206</v>
      </c>
    </row>
    <row r="9" spans="1:9" x14ac:dyDescent="0.2">
      <c r="A9" s="141" t="s">
        <v>30</v>
      </c>
      <c r="B9" s="128">
        <v>165.432674712628</v>
      </c>
      <c r="C9" s="128">
        <v>235.18823078448099</v>
      </c>
      <c r="D9" s="128">
        <v>213.18842510040599</v>
      </c>
      <c r="E9" s="128">
        <v>165.899168450155</v>
      </c>
      <c r="F9" s="128">
        <v>133.003694481601</v>
      </c>
      <c r="G9" s="130">
        <v>-19.828594848224064</v>
      </c>
    </row>
    <row r="10" spans="1:9" x14ac:dyDescent="0.2">
      <c r="A10" s="141" t="s">
        <v>31</v>
      </c>
      <c r="B10" s="128">
        <v>95.049330302990199</v>
      </c>
      <c r="C10" s="128">
        <v>101.051629239235</v>
      </c>
      <c r="D10" s="128">
        <v>112.707191258241</v>
      </c>
      <c r="E10" s="129">
        <v>78.398417502510497</v>
      </c>
      <c r="F10" s="129">
        <v>71.947072212167001</v>
      </c>
      <c r="G10" s="130">
        <v>-8.2289228480114538</v>
      </c>
    </row>
    <row r="11" spans="1:9" x14ac:dyDescent="0.2">
      <c r="A11" s="141" t="s">
        <v>32</v>
      </c>
      <c r="B11" s="128">
        <v>92.448316533790504</v>
      </c>
      <c r="C11" s="128">
        <v>79.943077523984201</v>
      </c>
      <c r="D11" s="128">
        <v>82.831027336656405</v>
      </c>
      <c r="E11" s="128">
        <v>79.055304654279496</v>
      </c>
      <c r="F11" s="128">
        <v>79.504569266017697</v>
      </c>
      <c r="G11" s="130">
        <v>0.56829154438516338</v>
      </c>
    </row>
    <row r="12" spans="1:9" ht="15" thickBot="1" x14ac:dyDescent="0.25">
      <c r="A12" s="142" t="s">
        <v>33</v>
      </c>
      <c r="B12" s="131">
        <v>14.329017482935599</v>
      </c>
      <c r="C12" s="131">
        <v>15.873448223656601</v>
      </c>
      <c r="D12" s="131">
        <v>15.314267741863301</v>
      </c>
      <c r="E12" s="132">
        <v>11.043038488255799</v>
      </c>
      <c r="F12" s="132">
        <v>11.843393661761001</v>
      </c>
      <c r="G12" s="133">
        <v>7.2475992396148365</v>
      </c>
    </row>
    <row r="13" spans="1:9" ht="15.75" thickTop="1" thickBot="1" x14ac:dyDescent="0.25">
      <c r="A13" s="134" t="s">
        <v>34</v>
      </c>
      <c r="B13" s="135">
        <v>3750.0565539988411</v>
      </c>
      <c r="C13" s="135">
        <v>3733.1001819156209</v>
      </c>
      <c r="D13" s="135">
        <v>3712.3727543361101</v>
      </c>
      <c r="E13" s="135">
        <v>2751.8418882848155</v>
      </c>
      <c r="F13" s="135">
        <v>2740.5168432892633</v>
      </c>
      <c r="G13" s="136">
        <v>-0.4115441749675125</v>
      </c>
    </row>
    <row r="14" spans="1:9" ht="15" x14ac:dyDescent="0.25">
      <c r="A14" s="39" t="s">
        <v>35</v>
      </c>
      <c r="B14" s="38"/>
      <c r="C14" s="38"/>
      <c r="D14" s="38"/>
      <c r="E14" s="38"/>
      <c r="F14" s="38"/>
      <c r="G14" s="38"/>
    </row>
    <row r="15" spans="1:9" x14ac:dyDescent="0.2">
      <c r="A15" s="141" t="s">
        <v>25</v>
      </c>
      <c r="B15" s="128">
        <v>1112.1197563108001</v>
      </c>
      <c r="C15" s="128">
        <v>1305.5488388988999</v>
      </c>
      <c r="D15" s="128">
        <v>996.41386822710604</v>
      </c>
      <c r="E15" s="129">
        <v>836.10796185043705</v>
      </c>
      <c r="F15" s="129">
        <v>839.11309176470297</v>
      </c>
      <c r="G15" s="130">
        <v>0.35941888504626862</v>
      </c>
    </row>
    <row r="16" spans="1:9" x14ac:dyDescent="0.2">
      <c r="A16" s="141" t="s">
        <v>26</v>
      </c>
      <c r="B16" s="128">
        <v>2927.1167766129456</v>
      </c>
      <c r="C16" s="128">
        <v>3179.869169686624</v>
      </c>
      <c r="D16" s="128">
        <v>3284.8106857860894</v>
      </c>
      <c r="E16" s="128">
        <v>2451.8104481682421</v>
      </c>
      <c r="F16" s="128">
        <v>2449.6371488246523</v>
      </c>
      <c r="G16" s="130">
        <v>-8.8640593942061946E-2</v>
      </c>
    </row>
    <row r="17" spans="1:7" x14ac:dyDescent="0.2">
      <c r="A17" s="141" t="s">
        <v>27</v>
      </c>
      <c r="B17" s="128">
        <v>2443.3757648425199</v>
      </c>
      <c r="C17" s="128">
        <v>2617.4777476387699</v>
      </c>
      <c r="D17" s="128">
        <v>2690.4302754762002</v>
      </c>
      <c r="E17" s="129">
        <v>2006.5477225286299</v>
      </c>
      <c r="F17" s="129">
        <v>1972.0607755818501</v>
      </c>
      <c r="G17" s="130">
        <v>-1.7187204948866004</v>
      </c>
    </row>
    <row r="18" spans="1:7" x14ac:dyDescent="0.2">
      <c r="A18" s="141" t="s">
        <v>28</v>
      </c>
      <c r="B18" s="128">
        <v>483.74101177042598</v>
      </c>
      <c r="C18" s="128">
        <v>562.39142204785401</v>
      </c>
      <c r="D18" s="128">
        <v>594.38041030988904</v>
      </c>
      <c r="E18" s="128">
        <v>445.26272563961197</v>
      </c>
      <c r="F18" s="128">
        <v>477.57637324280199</v>
      </c>
      <c r="G18" s="130">
        <v>7.2572092255807048</v>
      </c>
    </row>
    <row r="19" spans="1:7" x14ac:dyDescent="0.2">
      <c r="A19" s="141" t="s">
        <v>29</v>
      </c>
      <c r="B19" s="128">
        <v>70.804328122383197</v>
      </c>
      <c r="C19" s="128">
        <v>89.937851024913499</v>
      </c>
      <c r="D19" s="128">
        <v>107.62635182536199</v>
      </c>
      <c r="E19" s="129">
        <v>76.998113965689697</v>
      </c>
      <c r="F19" s="129">
        <v>90.417451243927701</v>
      </c>
      <c r="G19" s="130">
        <v>17.428137634926554</v>
      </c>
    </row>
    <row r="20" spans="1:7" x14ac:dyDescent="0.2">
      <c r="A20" s="141" t="s">
        <v>30</v>
      </c>
      <c r="B20" s="128">
        <v>141.57825670343399</v>
      </c>
      <c r="C20" s="128">
        <v>171.34396021317701</v>
      </c>
      <c r="D20" s="128">
        <v>135.96193427732399</v>
      </c>
      <c r="E20" s="128">
        <v>104.303432174032</v>
      </c>
      <c r="F20" s="128">
        <v>81.839507130992303</v>
      </c>
      <c r="G20" s="130">
        <v>-21.537090942087374</v>
      </c>
    </row>
    <row r="21" spans="1:7" x14ac:dyDescent="0.2">
      <c r="A21" s="141" t="s">
        <v>31</v>
      </c>
      <c r="B21" s="128">
        <v>73.5236529645817</v>
      </c>
      <c r="C21" s="128">
        <v>61.653237243345302</v>
      </c>
      <c r="D21" s="128">
        <v>50.493062745948002</v>
      </c>
      <c r="E21" s="129">
        <v>38.178997586791098</v>
      </c>
      <c r="F21" s="129">
        <v>34.836754418180398</v>
      </c>
      <c r="G21" s="130">
        <v>-8.7541407052735867</v>
      </c>
    </row>
    <row r="22" spans="1:7" x14ac:dyDescent="0.2">
      <c r="A22" s="141" t="s">
        <v>32</v>
      </c>
      <c r="B22" s="128">
        <v>130.78380925739</v>
      </c>
      <c r="C22" s="128">
        <v>155.47068835933001</v>
      </c>
      <c r="D22" s="128">
        <v>168.2095446145</v>
      </c>
      <c r="E22" s="128">
        <v>164.92348404878399</v>
      </c>
      <c r="F22" s="128">
        <v>145.50756221613599</v>
      </c>
      <c r="G22" s="137">
        <v>-11.772684735974174</v>
      </c>
    </row>
    <row r="23" spans="1:7" ht="15" thickBot="1" x14ac:dyDescent="0.25">
      <c r="A23" s="142" t="s">
        <v>33</v>
      </c>
      <c r="B23" s="131">
        <v>337.13125949763401</v>
      </c>
      <c r="C23" s="131">
        <v>334.44889956293503</v>
      </c>
      <c r="D23" s="131">
        <v>332.47878264941602</v>
      </c>
      <c r="E23" s="132">
        <v>254.23873421294201</v>
      </c>
      <c r="F23" s="132">
        <v>281.01948231003098</v>
      </c>
      <c r="G23" s="133">
        <v>10.533701003505744</v>
      </c>
    </row>
    <row r="24" spans="1:7" ht="15" thickTop="1" x14ac:dyDescent="0.2">
      <c r="A24" s="138" t="s">
        <v>36</v>
      </c>
      <c r="B24" s="139">
        <v>4793.0578394691684</v>
      </c>
      <c r="C24" s="139">
        <v>5298.2726449892252</v>
      </c>
      <c r="D24" s="139">
        <v>5075.9942301257452</v>
      </c>
      <c r="E24" s="139">
        <v>3926.5611720069182</v>
      </c>
      <c r="F24" s="139">
        <v>3922.3709979086225</v>
      </c>
      <c r="G24" s="140">
        <v>-0.10671358256604219</v>
      </c>
    </row>
    <row r="25" spans="1:7" x14ac:dyDescent="0.2">
      <c r="A25" s="40" t="s">
        <v>37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FB1B-24B1-4B42-8F15-1042590FF1BD}">
  <dimension ref="A1:I39"/>
  <sheetViews>
    <sheetView showGridLines="0" zoomScale="110" zoomScaleNormal="110" workbookViewId="0"/>
  </sheetViews>
  <sheetFormatPr defaultRowHeight="14.25" x14ac:dyDescent="0.2"/>
  <cols>
    <col min="1" max="1" width="25.625" customWidth="1"/>
    <col min="2" max="2" width="17.25" customWidth="1"/>
    <col min="3" max="3" width="17.5" customWidth="1"/>
    <col min="4" max="4" width="17.375" customWidth="1"/>
    <col min="5" max="5" width="18.25" customWidth="1"/>
    <col min="6" max="6" width="18.75" customWidth="1"/>
    <col min="7" max="7" width="16.125" customWidth="1"/>
    <col min="9" max="9" width="19.25" customWidth="1"/>
  </cols>
  <sheetData>
    <row r="1" spans="1:9" ht="15" x14ac:dyDescent="0.25">
      <c r="A1" s="2" t="s">
        <v>38</v>
      </c>
      <c r="I1" s="143" t="str">
        <f>HYPERLINK("#'" &amp; Meta!$A$23 &amp;"'!$A$1", "Hyperlink to Index")</f>
        <v>Hyperlink to Index</v>
      </c>
    </row>
    <row r="2" spans="1:9" ht="36.75" thickBot="1" x14ac:dyDescent="0.25">
      <c r="A2" s="7" t="s">
        <v>39</v>
      </c>
      <c r="B2" s="41" t="s">
        <v>18</v>
      </c>
      <c r="C2" s="41" t="s">
        <v>19</v>
      </c>
      <c r="D2" s="41" t="s">
        <v>20</v>
      </c>
      <c r="E2" s="41" t="s">
        <v>21</v>
      </c>
      <c r="F2" s="41" t="s">
        <v>22</v>
      </c>
      <c r="G2" s="32" t="s">
        <v>40</v>
      </c>
    </row>
    <row r="3" spans="1:9" x14ac:dyDescent="0.2">
      <c r="A3" s="8" t="s">
        <v>41</v>
      </c>
      <c r="B3" s="9"/>
      <c r="C3" s="9"/>
      <c r="D3" s="9"/>
      <c r="E3" s="9"/>
      <c r="F3" s="9"/>
      <c r="G3" s="9"/>
    </row>
    <row r="4" spans="1:9" x14ac:dyDescent="0.2">
      <c r="A4" s="10" t="s">
        <v>42</v>
      </c>
      <c r="B4" s="11">
        <v>183.03155319425494</v>
      </c>
      <c r="C4" s="11">
        <v>255.7989963487106</v>
      </c>
      <c r="D4" s="11">
        <v>368.47444765506566</v>
      </c>
      <c r="E4" s="11">
        <v>308.08793586388629</v>
      </c>
      <c r="F4" s="11">
        <v>217.77348679347165</v>
      </c>
      <c r="G4" s="12">
        <v>-29.314503606631227</v>
      </c>
      <c r="I4" s="178"/>
    </row>
    <row r="5" spans="1:9" x14ac:dyDescent="0.2">
      <c r="A5" s="13" t="s">
        <v>43</v>
      </c>
      <c r="B5" s="14">
        <v>66.554437411132142</v>
      </c>
      <c r="C5" s="14">
        <v>130.48187957546682</v>
      </c>
      <c r="D5" s="14">
        <v>201.32445569571547</v>
      </c>
      <c r="E5" s="14">
        <v>165.9522888322274</v>
      </c>
      <c r="F5" s="14">
        <v>105.34781041167594</v>
      </c>
      <c r="G5" s="15">
        <v>-36.519218172290891</v>
      </c>
      <c r="I5" s="178"/>
    </row>
    <row r="6" spans="1:9" x14ac:dyDescent="0.2">
      <c r="A6" s="13" t="s">
        <v>44</v>
      </c>
      <c r="B6" s="14">
        <v>103.37551533100647</v>
      </c>
      <c r="C6" s="14">
        <v>98.173886829301807</v>
      </c>
      <c r="D6" s="14">
        <v>112.62694299480776</v>
      </c>
      <c r="E6" s="14">
        <v>99.952750525757168</v>
      </c>
      <c r="F6" s="14">
        <v>82.746733590711855</v>
      </c>
      <c r="G6" s="15">
        <v>-17.214150530666416</v>
      </c>
      <c r="I6" s="178"/>
    </row>
    <row r="7" spans="1:9" x14ac:dyDescent="0.2">
      <c r="A7" s="13" t="s">
        <v>45</v>
      </c>
      <c r="B7" s="14">
        <v>13.101600452116337</v>
      </c>
      <c r="C7" s="14">
        <v>27.143229943941979</v>
      </c>
      <c r="D7" s="14">
        <v>54.52304896454239</v>
      </c>
      <c r="E7" s="14">
        <v>42.182896505901695</v>
      </c>
      <c r="F7" s="14">
        <v>29.678942791083898</v>
      </c>
      <c r="G7" s="15">
        <v>-29.64223595472729</v>
      </c>
      <c r="I7" s="178"/>
    </row>
    <row r="8" spans="1:9" x14ac:dyDescent="0.2">
      <c r="A8" s="16" t="s">
        <v>46</v>
      </c>
      <c r="B8" s="14">
        <v>45.985085682853338</v>
      </c>
      <c r="C8" s="14">
        <v>102.72754808236546</v>
      </c>
      <c r="D8" s="14">
        <v>234.17359290600504</v>
      </c>
      <c r="E8" s="14">
        <v>191.76557577032352</v>
      </c>
      <c r="F8" s="14">
        <v>140.44657981921213</v>
      </c>
      <c r="G8" s="15">
        <v>-26.761318211030659</v>
      </c>
      <c r="I8" s="178"/>
    </row>
    <row r="9" spans="1:9" x14ac:dyDescent="0.2">
      <c r="A9" s="16" t="s">
        <v>47</v>
      </c>
      <c r="B9" s="14">
        <v>109.09162559084768</v>
      </c>
      <c r="C9" s="14">
        <v>157.70989269157545</v>
      </c>
      <c r="D9" s="14">
        <v>231.05612644604508</v>
      </c>
      <c r="E9" s="14">
        <v>190.7560349793487</v>
      </c>
      <c r="F9" s="14">
        <v>225.25678947760852</v>
      </c>
      <c r="G9" s="15">
        <v>18.086323980258289</v>
      </c>
      <c r="I9" s="178"/>
    </row>
    <row r="10" spans="1:9" x14ac:dyDescent="0.2">
      <c r="A10" s="16" t="s">
        <v>48</v>
      </c>
      <c r="B10" s="14">
        <v>129.00662768799521</v>
      </c>
      <c r="C10" s="14">
        <v>132.13529363087383</v>
      </c>
      <c r="D10" s="14">
        <v>162.13570126493292</v>
      </c>
      <c r="E10" s="14">
        <v>137.31257207572082</v>
      </c>
      <c r="F10" s="14">
        <v>130.81474011277402</v>
      </c>
      <c r="G10" s="15">
        <v>-4.7321464194579281</v>
      </c>
      <c r="I10" s="178"/>
    </row>
    <row r="11" spans="1:9" x14ac:dyDescent="0.2">
      <c r="A11" s="16" t="s">
        <v>49</v>
      </c>
      <c r="B11" s="14">
        <v>25.520433687506451</v>
      </c>
      <c r="C11" s="14">
        <v>30.561027734424417</v>
      </c>
      <c r="D11" s="14">
        <v>36.374403739716726</v>
      </c>
      <c r="E11" s="14">
        <v>28.009360033368544</v>
      </c>
      <c r="F11" s="14">
        <v>32.197406670832869</v>
      </c>
      <c r="G11" s="15">
        <v>14.95231105771413</v>
      </c>
      <c r="I11" s="178"/>
    </row>
    <row r="12" spans="1:9" x14ac:dyDescent="0.2">
      <c r="A12" s="16" t="s">
        <v>50</v>
      </c>
      <c r="B12" s="14">
        <v>34.308685570825844</v>
      </c>
      <c r="C12" s="14">
        <v>17.134064666537618</v>
      </c>
      <c r="D12" s="14">
        <v>25.392786037704237</v>
      </c>
      <c r="E12" s="14">
        <v>21.126058623490501</v>
      </c>
      <c r="F12" s="14">
        <v>11.607331489909132</v>
      </c>
      <c r="G12" s="15">
        <v>-45.056805451620299</v>
      </c>
      <c r="I12" s="178"/>
    </row>
    <row r="13" spans="1:9" x14ac:dyDescent="0.2">
      <c r="A13" s="16" t="s">
        <v>51</v>
      </c>
      <c r="B13" s="14">
        <v>24.308442401171909</v>
      </c>
      <c r="C13" s="14">
        <v>11.969323910540833</v>
      </c>
      <c r="D13" s="14">
        <v>18.122899641848306</v>
      </c>
      <c r="E13" s="14">
        <v>15.714530206586794</v>
      </c>
      <c r="F13" s="14">
        <v>23.109879471226723</v>
      </c>
      <c r="G13" s="15">
        <v>47.060581305447791</v>
      </c>
      <c r="I13" s="178"/>
    </row>
    <row r="14" spans="1:9" x14ac:dyDescent="0.2">
      <c r="A14" s="16" t="s">
        <v>52</v>
      </c>
      <c r="B14" s="14">
        <v>11.15213864794084</v>
      </c>
      <c r="C14" s="14">
        <v>8.612662509983517</v>
      </c>
      <c r="D14" s="14">
        <v>13.271755430689479</v>
      </c>
      <c r="E14" s="14">
        <v>9.8279078193078355</v>
      </c>
      <c r="F14" s="14">
        <v>20.235309513246282</v>
      </c>
      <c r="G14" s="15">
        <v>105.89641137549278</v>
      </c>
      <c r="I14" s="178"/>
    </row>
    <row r="15" spans="1:9" x14ac:dyDescent="0.2">
      <c r="A15" s="16" t="s">
        <v>53</v>
      </c>
      <c r="B15" s="14">
        <v>5.2212209829446676</v>
      </c>
      <c r="C15" s="14">
        <v>11.69906804182486</v>
      </c>
      <c r="D15" s="14">
        <v>12.846596162697972</v>
      </c>
      <c r="E15" s="14">
        <v>12.001279915443819</v>
      </c>
      <c r="F15" s="14">
        <v>6.3992125792058134</v>
      </c>
      <c r="G15" s="15">
        <v>-46.678915713223205</v>
      </c>
      <c r="I15" s="178"/>
    </row>
    <row r="16" spans="1:9" x14ac:dyDescent="0.2">
      <c r="A16" s="10" t="s">
        <v>54</v>
      </c>
      <c r="B16" s="11">
        <v>13.85279915502322</v>
      </c>
      <c r="C16" s="11">
        <v>14.161369160283462</v>
      </c>
      <c r="D16" s="11">
        <v>12.004959430599603</v>
      </c>
      <c r="E16" s="11">
        <v>10.960332070599</v>
      </c>
      <c r="F16" s="11">
        <v>12.462546492735171</v>
      </c>
      <c r="G16" s="12">
        <v>13.705920700759155</v>
      </c>
      <c r="I16" s="178"/>
    </row>
    <row r="17" spans="1:9" x14ac:dyDescent="0.2">
      <c r="A17" s="13" t="s">
        <v>55</v>
      </c>
      <c r="B17" s="14">
        <v>11.96447815001811</v>
      </c>
      <c r="C17" s="14">
        <v>12.23456426279221</v>
      </c>
      <c r="D17" s="14">
        <v>10.586833724504134</v>
      </c>
      <c r="E17" s="14">
        <v>9.984621213755867</v>
      </c>
      <c r="F17" s="14">
        <v>10.370857869359499</v>
      </c>
      <c r="G17" s="15">
        <v>3.8683155558421278</v>
      </c>
      <c r="I17" s="178"/>
    </row>
    <row r="18" spans="1:9" x14ac:dyDescent="0.2">
      <c r="A18" s="13" t="s">
        <v>56</v>
      </c>
      <c r="B18" s="14">
        <v>1.8883210050051114</v>
      </c>
      <c r="C18" s="14">
        <v>1.9268048974912515</v>
      </c>
      <c r="D18" s="14">
        <v>1.4181257060954711</v>
      </c>
      <c r="E18" s="14">
        <v>0.9757108568431343</v>
      </c>
      <c r="F18" s="14">
        <v>2.0916886233756733</v>
      </c>
      <c r="G18" s="15">
        <v>114.37586849686512</v>
      </c>
      <c r="I18" s="178"/>
    </row>
    <row r="19" spans="1:9" x14ac:dyDescent="0.2">
      <c r="A19" s="16" t="s">
        <v>57</v>
      </c>
      <c r="B19" s="14">
        <v>3.5839139004124645</v>
      </c>
      <c r="C19" s="14">
        <v>3.1036677269700399</v>
      </c>
      <c r="D19" s="14">
        <v>6.3336956041311652</v>
      </c>
      <c r="E19" s="14">
        <v>5.4998500083782389</v>
      </c>
      <c r="F19" s="14">
        <v>7.4442125204295033</v>
      </c>
      <c r="G19" s="15">
        <v>35.353009792799895</v>
      </c>
      <c r="I19" s="178"/>
    </row>
    <row r="20" spans="1:9" x14ac:dyDescent="0.2">
      <c r="A20" s="16" t="s">
        <v>58</v>
      </c>
      <c r="B20" s="14">
        <v>1.6295027184510342</v>
      </c>
      <c r="C20" s="14">
        <v>2.0875196819978488</v>
      </c>
      <c r="D20" s="14">
        <v>3.7513924671227414</v>
      </c>
      <c r="E20" s="14">
        <v>3.7170709021465589</v>
      </c>
      <c r="F20" s="14">
        <v>3.9686227525391895</v>
      </c>
      <c r="G20" s="15">
        <v>6.7674751710375736</v>
      </c>
      <c r="I20" s="178"/>
    </row>
    <row r="21" spans="1:9" ht="15" thickBot="1" x14ac:dyDescent="0.25">
      <c r="A21" s="17" t="s">
        <v>59</v>
      </c>
      <c r="B21" s="18">
        <v>1.8392725609153038</v>
      </c>
      <c r="C21" s="18">
        <v>0.38667096626012393</v>
      </c>
      <c r="D21" s="18">
        <v>0.92817698849450492</v>
      </c>
      <c r="E21" s="18">
        <v>0.66963868901339729</v>
      </c>
      <c r="F21" s="18">
        <v>1.2961748011479819</v>
      </c>
      <c r="G21" s="19">
        <v>93.563308454844901</v>
      </c>
      <c r="I21" s="178"/>
    </row>
    <row r="22" spans="1:9" ht="15.75" thickTop="1" thickBot="1" x14ac:dyDescent="0.25">
      <c r="A22" s="20" t="s">
        <v>34</v>
      </c>
      <c r="B22" s="21">
        <v>588.53130178114304</v>
      </c>
      <c r="C22" s="21">
        <v>748.08710515234793</v>
      </c>
      <c r="D22" s="21">
        <v>1124.8665337750533</v>
      </c>
      <c r="E22" s="21">
        <v>935.44814695761386</v>
      </c>
      <c r="F22" s="21">
        <v>833.01229249433902</v>
      </c>
      <c r="G22" s="22">
        <v>-10.950457788219481</v>
      </c>
      <c r="I22" s="178"/>
    </row>
    <row r="23" spans="1:9" x14ac:dyDescent="0.2">
      <c r="A23" s="23" t="s">
        <v>60</v>
      </c>
      <c r="B23" s="24"/>
      <c r="C23" s="24"/>
      <c r="D23" s="24"/>
      <c r="E23" s="24"/>
      <c r="F23" s="25"/>
      <c r="G23" s="26"/>
    </row>
    <row r="24" spans="1:9" x14ac:dyDescent="0.2">
      <c r="A24" s="27" t="s">
        <v>61</v>
      </c>
      <c r="B24" s="24">
        <v>104.88506894185065</v>
      </c>
      <c r="C24" s="24">
        <v>229.30788054856117</v>
      </c>
      <c r="D24" s="24">
        <v>514.87206672994262</v>
      </c>
      <c r="E24" s="24">
        <v>440.16234443181349</v>
      </c>
      <c r="F24" s="25">
        <v>280.88739014102282</v>
      </c>
      <c r="G24" s="26">
        <v>-36.185502077964394</v>
      </c>
    </row>
    <row r="25" spans="1:9" x14ac:dyDescent="0.2">
      <c r="A25" s="27" t="s">
        <v>62</v>
      </c>
      <c r="B25" s="24">
        <v>107.88836020085012</v>
      </c>
      <c r="C25" s="24">
        <v>106.98503371854854</v>
      </c>
      <c r="D25" s="24">
        <v>105.15319734973664</v>
      </c>
      <c r="E25" s="24">
        <v>92.126234396481323</v>
      </c>
      <c r="F25" s="25">
        <v>77.629068141558406</v>
      </c>
      <c r="G25" s="26">
        <v>-15.736197566191446</v>
      </c>
    </row>
    <row r="26" spans="1:9" x14ac:dyDescent="0.2">
      <c r="A26" s="27" t="s">
        <v>63</v>
      </c>
      <c r="B26" s="24">
        <v>60.553692733835675</v>
      </c>
      <c r="C26" s="24">
        <v>91.159624221820962</v>
      </c>
      <c r="D26" s="24">
        <v>100.78588623302585</v>
      </c>
      <c r="E26" s="24">
        <v>77.846880447346962</v>
      </c>
      <c r="F26" s="25">
        <v>91.530223489168151</v>
      </c>
      <c r="G26" s="26">
        <v>17.57725288822094</v>
      </c>
    </row>
    <row r="27" spans="1:9" x14ac:dyDescent="0.2">
      <c r="A27" s="27" t="s">
        <v>64</v>
      </c>
      <c r="B27" s="24">
        <v>98.774507602517076</v>
      </c>
      <c r="C27" s="24">
        <v>98.606890144581698</v>
      </c>
      <c r="D27" s="24">
        <v>98.832378946339333</v>
      </c>
      <c r="E27" s="24">
        <v>88.201924558640286</v>
      </c>
      <c r="F27" s="25">
        <v>74.071120286385423</v>
      </c>
      <c r="G27" s="26">
        <v>-16.020970452702677</v>
      </c>
    </row>
    <row r="28" spans="1:9" x14ac:dyDescent="0.2">
      <c r="A28" s="27" t="s">
        <v>65</v>
      </c>
      <c r="B28" s="24">
        <v>44.94245571094806</v>
      </c>
      <c r="C28" s="24">
        <v>37.734274497653715</v>
      </c>
      <c r="D28" s="24">
        <v>55.156351063503301</v>
      </c>
      <c r="E28" s="24">
        <v>45.674985669493587</v>
      </c>
      <c r="F28" s="25">
        <v>32.789614604123386</v>
      </c>
      <c r="G28" s="26">
        <v>-28.211001878816933</v>
      </c>
    </row>
    <row r="29" spans="1:9" x14ac:dyDescent="0.2">
      <c r="A29" s="27" t="s">
        <v>66</v>
      </c>
      <c r="B29" s="24">
        <v>23.194051962927073</v>
      </c>
      <c r="C29" s="24">
        <v>38.740653859788743</v>
      </c>
      <c r="D29" s="24">
        <v>52.579815219273499</v>
      </c>
      <c r="E29" s="24">
        <v>40.986879915084714</v>
      </c>
      <c r="F29" s="25">
        <v>54.131322798610498</v>
      </c>
      <c r="G29" s="26">
        <v>32.069879216856734</v>
      </c>
    </row>
    <row r="30" spans="1:9" x14ac:dyDescent="0.2">
      <c r="A30" s="27" t="s">
        <v>67</v>
      </c>
      <c r="B30" s="24">
        <v>14.82480624586173</v>
      </c>
      <c r="C30" s="24">
        <v>10.499063288685035</v>
      </c>
      <c r="D30" s="24">
        <v>17.2803568098524</v>
      </c>
      <c r="E30" s="24">
        <v>11.244512335794273</v>
      </c>
      <c r="F30" s="25">
        <v>11.278562732187966</v>
      </c>
      <c r="G30" s="26">
        <v>0.30281790242963069</v>
      </c>
    </row>
    <row r="31" spans="1:9" x14ac:dyDescent="0.2">
      <c r="A31" s="27" t="s">
        <v>68</v>
      </c>
      <c r="B31" s="24">
        <v>11.306358614203624</v>
      </c>
      <c r="C31" s="24">
        <v>10.831434399770213</v>
      </c>
      <c r="D31" s="24">
        <v>16.027399225959563</v>
      </c>
      <c r="E31" s="24">
        <v>9.7757949497737311</v>
      </c>
      <c r="F31" s="25">
        <v>2.7120341551882428</v>
      </c>
      <c r="G31" s="26">
        <v>-72.257661201752029</v>
      </c>
    </row>
    <row r="32" spans="1:9" x14ac:dyDescent="0.2">
      <c r="A32" s="27" t="s">
        <v>69</v>
      </c>
      <c r="B32" s="24">
        <v>5.444452251137653</v>
      </c>
      <c r="C32" s="24">
        <v>9.9276581744537911</v>
      </c>
      <c r="D32" s="24">
        <v>16.019998307818174</v>
      </c>
      <c r="E32" s="24">
        <v>11.777953848478106</v>
      </c>
      <c r="F32" s="25">
        <v>21.825898437799925</v>
      </c>
      <c r="G32" s="26">
        <v>85.311461724059725</v>
      </c>
    </row>
    <row r="33" spans="1:7" x14ac:dyDescent="0.2">
      <c r="A33" s="27" t="s">
        <v>70</v>
      </c>
      <c r="B33" s="24">
        <v>5.9250026625018855</v>
      </c>
      <c r="C33" s="24">
        <v>7.7588827164842682</v>
      </c>
      <c r="D33" s="24">
        <v>15.68511392694411</v>
      </c>
      <c r="E33" s="24">
        <v>11.644788028253506</v>
      </c>
      <c r="F33" s="25">
        <v>10.810684491653847</v>
      </c>
      <c r="G33" s="26">
        <v>-7.1628915406265143</v>
      </c>
    </row>
    <row r="34" spans="1:7" ht="15" thickBot="1" x14ac:dyDescent="0.25">
      <c r="A34" s="28" t="s">
        <v>71</v>
      </c>
      <c r="B34" s="29">
        <v>110.79254485450922</v>
      </c>
      <c r="C34" s="29">
        <v>106.5357095819995</v>
      </c>
      <c r="D34" s="29">
        <v>132.47396996265732</v>
      </c>
      <c r="E34" s="29">
        <v>106.00584837645351</v>
      </c>
      <c r="F34" s="30">
        <v>175.3463732166401</v>
      </c>
      <c r="G34" s="31">
        <v>65.41198047294607</v>
      </c>
    </row>
    <row r="35" spans="1:7" ht="15" thickTop="1" x14ac:dyDescent="0.2">
      <c r="A35" s="23" t="s">
        <v>34</v>
      </c>
      <c r="B35" s="33">
        <v>588.53130178114282</v>
      </c>
      <c r="C35" s="33">
        <v>748.0871051523477</v>
      </c>
      <c r="D35" s="33">
        <v>1124.8665337750529</v>
      </c>
      <c r="E35" s="33">
        <v>935.44814695761352</v>
      </c>
      <c r="F35" s="34">
        <v>833.01229249433879</v>
      </c>
      <c r="G35" s="35">
        <v>-10.95045778821947</v>
      </c>
    </row>
    <row r="36" spans="1:7" x14ac:dyDescent="0.2">
      <c r="A36" s="3" t="s">
        <v>72</v>
      </c>
    </row>
    <row r="37" spans="1:7" x14ac:dyDescent="0.2">
      <c r="A37" s="3" t="s">
        <v>73</v>
      </c>
    </row>
    <row r="38" spans="1:7" x14ac:dyDescent="0.2">
      <c r="A38" s="3" t="s">
        <v>74</v>
      </c>
    </row>
    <row r="39" spans="1:7" x14ac:dyDescent="0.2">
      <c r="A39" s="3" t="s">
        <v>75</v>
      </c>
    </row>
  </sheetData>
  <conditionalFormatting sqref="B4:G35">
    <cfRule type="beginsWith" dxfId="9" priority="1" operator="beginsWith" text="#">
      <formula>LEFT(B4,LEN("#"))="#"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68C6-C8D4-4C1D-A583-C26B956E7BC8}">
  <dimension ref="A1:I37"/>
  <sheetViews>
    <sheetView showGridLines="0" workbookViewId="0"/>
  </sheetViews>
  <sheetFormatPr defaultRowHeight="14.25" x14ac:dyDescent="0.2"/>
  <cols>
    <col min="1" max="1" width="18.75" customWidth="1"/>
    <col min="2" max="6" width="18.625" customWidth="1"/>
    <col min="7" max="7" width="16.125" customWidth="1"/>
    <col min="9" max="9" width="19.25" customWidth="1"/>
  </cols>
  <sheetData>
    <row r="1" spans="1:9" ht="15" x14ac:dyDescent="0.25">
      <c r="A1" s="2" t="s">
        <v>76</v>
      </c>
      <c r="I1" s="143" t="str">
        <f>HYPERLINK("#'" &amp; Meta!$A$23 &amp;"'!$A$1", "Hyperlink to Index")</f>
        <v>Hyperlink to Index</v>
      </c>
    </row>
    <row r="2" spans="1:9" ht="36.75" thickBot="1" x14ac:dyDescent="0.25">
      <c r="A2" s="42" t="s">
        <v>39</v>
      </c>
      <c r="B2" s="41" t="s">
        <v>18</v>
      </c>
      <c r="C2" s="41" t="s">
        <v>19</v>
      </c>
      <c r="D2" s="41" t="s">
        <v>20</v>
      </c>
      <c r="E2" s="41" t="s">
        <v>21</v>
      </c>
      <c r="F2" s="41" t="s">
        <v>22</v>
      </c>
      <c r="G2" s="43" t="s">
        <v>40</v>
      </c>
    </row>
    <row r="3" spans="1:9" x14ac:dyDescent="0.2">
      <c r="A3" s="8" t="s">
        <v>41</v>
      </c>
      <c r="B3" s="9"/>
      <c r="C3" s="9"/>
      <c r="D3" s="9"/>
      <c r="E3" s="9"/>
      <c r="F3" s="9"/>
      <c r="G3" s="9"/>
    </row>
    <row r="4" spans="1:9" x14ac:dyDescent="0.2">
      <c r="A4" s="10" t="s">
        <v>42</v>
      </c>
      <c r="B4" s="11">
        <v>53.391006112964796</v>
      </c>
      <c r="C4" s="11">
        <v>62.586420929813954</v>
      </c>
      <c r="D4" s="11">
        <v>83.698067935225723</v>
      </c>
      <c r="E4" s="11">
        <v>66.141449864635604</v>
      </c>
      <c r="F4" s="11">
        <v>55.905858820859279</v>
      </c>
      <c r="G4" s="11">
        <v>-15.475304918057253</v>
      </c>
    </row>
    <row r="5" spans="1:9" x14ac:dyDescent="0.2">
      <c r="A5" s="13" t="s">
        <v>45</v>
      </c>
      <c r="B5" s="14">
        <v>21.428477731635912</v>
      </c>
      <c r="C5" s="14">
        <v>35.439319668548116</v>
      </c>
      <c r="D5" s="14">
        <v>47.789725827002798</v>
      </c>
      <c r="E5" s="14">
        <v>41.603828123437097</v>
      </c>
      <c r="F5" s="14">
        <v>26.338829287925819</v>
      </c>
      <c r="G5" s="14">
        <v>-36.691332322161706</v>
      </c>
    </row>
    <row r="6" spans="1:9" x14ac:dyDescent="0.2">
      <c r="A6" s="13" t="s">
        <v>44</v>
      </c>
      <c r="B6" s="14">
        <v>8.2423454343318916</v>
      </c>
      <c r="C6" s="14">
        <v>9.8950385781416426</v>
      </c>
      <c r="D6" s="14">
        <v>20.745282818121048</v>
      </c>
      <c r="E6" s="14">
        <v>13.194406246003622</v>
      </c>
      <c r="F6" s="14">
        <v>15.76084491862558</v>
      </c>
      <c r="G6" s="14">
        <v>19.450959935383928</v>
      </c>
    </row>
    <row r="7" spans="1:9" x14ac:dyDescent="0.2">
      <c r="A7" s="13" t="s">
        <v>43</v>
      </c>
      <c r="B7" s="14">
        <v>23.720182946997003</v>
      </c>
      <c r="C7" s="14">
        <v>17.252062683124212</v>
      </c>
      <c r="D7" s="14">
        <v>15.16305929010189</v>
      </c>
      <c r="E7" s="14">
        <v>11.343215495194871</v>
      </c>
      <c r="F7" s="14">
        <v>13.806184614307879</v>
      </c>
      <c r="G7" s="14">
        <v>21.713147565223935</v>
      </c>
    </row>
    <row r="8" spans="1:9" x14ac:dyDescent="0.2">
      <c r="A8" s="16" t="s">
        <v>50</v>
      </c>
      <c r="B8" s="14">
        <v>82.732077259522114</v>
      </c>
      <c r="C8" s="14">
        <v>73.345832513152615</v>
      </c>
      <c r="D8" s="14">
        <v>78.580254776356639</v>
      </c>
      <c r="E8" s="14">
        <v>59.166967467742545</v>
      </c>
      <c r="F8" s="14">
        <v>60.502016379580702</v>
      </c>
      <c r="G8" s="14">
        <v>2.2564092245660916</v>
      </c>
    </row>
    <row r="9" spans="1:9" x14ac:dyDescent="0.2">
      <c r="A9" s="16" t="s">
        <v>53</v>
      </c>
      <c r="B9" s="14">
        <v>68.743879001558454</v>
      </c>
      <c r="C9" s="14">
        <v>57.265068192009757</v>
      </c>
      <c r="D9" s="14">
        <v>56.032840674629703</v>
      </c>
      <c r="E9" s="14">
        <v>42.359067899609741</v>
      </c>
      <c r="F9" s="14">
        <v>52.714828513255149</v>
      </c>
      <c r="G9" s="14">
        <v>24.447564894932029</v>
      </c>
    </row>
    <row r="10" spans="1:9" x14ac:dyDescent="0.2">
      <c r="A10" s="16" t="s">
        <v>47</v>
      </c>
      <c r="B10" s="14">
        <v>30.642477517186833</v>
      </c>
      <c r="C10" s="14">
        <v>38.488376688553529</v>
      </c>
      <c r="D10" s="14">
        <v>52.636262376882087</v>
      </c>
      <c r="E10" s="14">
        <v>39.300758078460632</v>
      </c>
      <c r="F10" s="14">
        <v>31.524328770529458</v>
      </c>
      <c r="G10" s="14">
        <v>-19.786970247256274</v>
      </c>
    </row>
    <row r="11" spans="1:9" x14ac:dyDescent="0.2">
      <c r="A11" s="16" t="s">
        <v>46</v>
      </c>
      <c r="B11" s="14">
        <v>37.578773645647701</v>
      </c>
      <c r="C11" s="14">
        <v>32.79214330627061</v>
      </c>
      <c r="D11" s="14">
        <v>42.771365399225665</v>
      </c>
      <c r="E11" s="14">
        <v>33.456327758917659</v>
      </c>
      <c r="F11" s="14">
        <v>30.545496168053845</v>
      </c>
      <c r="G11" s="14">
        <v>-8.7003917819042265</v>
      </c>
    </row>
    <row r="12" spans="1:9" x14ac:dyDescent="0.2">
      <c r="A12" s="16" t="s">
        <v>49</v>
      </c>
      <c r="B12" s="14">
        <v>18.766653856659165</v>
      </c>
      <c r="C12" s="14">
        <v>21.791762061123983</v>
      </c>
      <c r="D12" s="14">
        <v>16.699425521272378</v>
      </c>
      <c r="E12" s="14">
        <v>12.289865016637457</v>
      </c>
      <c r="F12" s="14">
        <v>14.22952065939117</v>
      </c>
      <c r="G12" s="14">
        <v>15.782562624796093</v>
      </c>
    </row>
    <row r="13" spans="1:9" x14ac:dyDescent="0.2">
      <c r="A13" s="16" t="s">
        <v>59</v>
      </c>
      <c r="B13" s="14">
        <v>12.804062378455596</v>
      </c>
      <c r="C13" s="14">
        <v>15.402900185127507</v>
      </c>
      <c r="D13" s="14">
        <v>10.083602155606821</v>
      </c>
      <c r="E13" s="14">
        <v>8.7869886345571011</v>
      </c>
      <c r="F13" s="14">
        <v>6.4647295542804732</v>
      </c>
      <c r="G13" s="14">
        <v>-26.428383794008159</v>
      </c>
    </row>
    <row r="14" spans="1:9" x14ac:dyDescent="0.2">
      <c r="A14" s="10" t="s">
        <v>54</v>
      </c>
      <c r="B14" s="11">
        <v>9.7267619380422694</v>
      </c>
      <c r="C14" s="11">
        <v>12.663575006503994</v>
      </c>
      <c r="D14" s="11">
        <v>7.8043706950398644</v>
      </c>
      <c r="E14" s="11">
        <v>6.1539703587567889</v>
      </c>
      <c r="F14" s="11">
        <v>4.0378677444673032</v>
      </c>
      <c r="G14" s="11">
        <v>-34.385973459855535</v>
      </c>
    </row>
    <row r="15" spans="1:9" x14ac:dyDescent="0.2">
      <c r="A15" s="13" t="s">
        <v>55</v>
      </c>
      <c r="B15" s="14">
        <v>8.3838226818406625</v>
      </c>
      <c r="C15" s="14">
        <v>9.1322391509988403</v>
      </c>
      <c r="D15" s="14">
        <v>5.2419819141741613</v>
      </c>
      <c r="E15" s="14">
        <v>4.3205003645820632</v>
      </c>
      <c r="F15" s="14">
        <v>3.3680041839464834</v>
      </c>
      <c r="G15" s="14">
        <v>-22.045969222542073</v>
      </c>
    </row>
    <row r="16" spans="1:9" x14ac:dyDescent="0.2">
      <c r="A16" s="13" t="s">
        <v>56</v>
      </c>
      <c r="B16" s="14">
        <v>1.3429392562016045</v>
      </c>
      <c r="C16" s="14">
        <v>3.5313358555051537</v>
      </c>
      <c r="D16" s="14">
        <v>2.5623887808657035</v>
      </c>
      <c r="E16" s="14">
        <v>1.8334699941747261</v>
      </c>
      <c r="F16" s="14">
        <v>0.66986356052082008</v>
      </c>
      <c r="G16" s="14">
        <v>-63.464711031590326</v>
      </c>
    </row>
    <row r="17" spans="1:9" x14ac:dyDescent="0.2">
      <c r="A17" s="16" t="s">
        <v>48</v>
      </c>
      <c r="B17" s="14">
        <v>3.9849832570155646</v>
      </c>
      <c r="C17" s="14">
        <v>7.5658680059456778</v>
      </c>
      <c r="D17" s="14">
        <v>7.3530183056787504</v>
      </c>
      <c r="E17" s="14">
        <v>6.3464052535458428</v>
      </c>
      <c r="F17" s="14">
        <v>11.404453297760618</v>
      </c>
      <c r="G17" s="14">
        <v>79.699417893125556</v>
      </c>
    </row>
    <row r="18" spans="1:9" x14ac:dyDescent="0.2">
      <c r="A18" s="16" t="s">
        <v>58</v>
      </c>
      <c r="B18" s="14">
        <v>2.1850786422577415</v>
      </c>
      <c r="C18" s="14">
        <v>2.1854402003677187</v>
      </c>
      <c r="D18" s="14">
        <v>1.4815703359056336</v>
      </c>
      <c r="E18" s="14">
        <v>1.1642986851571517</v>
      </c>
      <c r="F18" s="14">
        <v>1.4826792610843964</v>
      </c>
      <c r="G18" s="14">
        <v>27.345266295157856</v>
      </c>
    </row>
    <row r="19" spans="1:9" ht="15" thickBot="1" x14ac:dyDescent="0.25">
      <c r="A19" s="17" t="s">
        <v>52</v>
      </c>
      <c r="B19" s="18">
        <v>3.3170465366661968</v>
      </c>
      <c r="C19" s="18">
        <v>1.7686474752259402</v>
      </c>
      <c r="D19" s="18">
        <v>1.423198542748235</v>
      </c>
      <c r="E19" s="18">
        <v>1.1226643869444588</v>
      </c>
      <c r="F19" s="18">
        <v>1.1924583299054026</v>
      </c>
      <c r="G19" s="18">
        <v>6.2168127690325203</v>
      </c>
    </row>
    <row r="20" spans="1:9" ht="15.75" thickTop="1" thickBot="1" x14ac:dyDescent="0.25">
      <c r="A20" s="20" t="s">
        <v>36</v>
      </c>
      <c r="B20" s="21">
        <v>323.87280014597638</v>
      </c>
      <c r="C20" s="21">
        <v>325.85603456409524</v>
      </c>
      <c r="D20" s="21">
        <v>358.56397671857144</v>
      </c>
      <c r="E20" s="21">
        <v>276.28876340496498</v>
      </c>
      <c r="F20" s="21">
        <v>270.0042374991678</v>
      </c>
      <c r="G20" s="21">
        <v>-2.2746223293148349</v>
      </c>
    </row>
    <row r="21" spans="1:9" x14ac:dyDescent="0.2">
      <c r="A21" s="23" t="s">
        <v>77</v>
      </c>
      <c r="B21" s="24"/>
      <c r="C21" s="24"/>
      <c r="D21" s="24"/>
      <c r="E21" s="24"/>
      <c r="F21" s="24"/>
      <c r="G21" s="24"/>
    </row>
    <row r="22" spans="1:9" x14ac:dyDescent="0.2">
      <c r="A22" s="27" t="s">
        <v>62</v>
      </c>
      <c r="B22" s="24">
        <v>86.881589298179961</v>
      </c>
      <c r="C22" s="24">
        <v>83.933248258028911</v>
      </c>
      <c r="D22" s="24">
        <v>113.05329937288286</v>
      </c>
      <c r="E22" s="24">
        <v>85.701130729205062</v>
      </c>
      <c r="F22" s="24">
        <v>80.884707119716964</v>
      </c>
      <c r="G22" s="24">
        <v>-5.6200234098507273</v>
      </c>
      <c r="I22" s="178"/>
    </row>
    <row r="23" spans="1:9" x14ac:dyDescent="0.2">
      <c r="A23" s="27" t="s">
        <v>78</v>
      </c>
      <c r="B23" s="24">
        <v>36.867743166909996</v>
      </c>
      <c r="C23" s="24">
        <v>52.491158525160394</v>
      </c>
      <c r="D23" s="24">
        <v>60.582030953016314</v>
      </c>
      <c r="E23" s="24">
        <v>46.028803349443642</v>
      </c>
      <c r="F23" s="24">
        <v>38.545639556532159</v>
      </c>
      <c r="G23" s="24">
        <v>-16.257567541133856</v>
      </c>
      <c r="I23" s="178"/>
    </row>
    <row r="24" spans="1:9" x14ac:dyDescent="0.2">
      <c r="A24" s="27" t="s">
        <v>79</v>
      </c>
      <c r="B24" s="24">
        <v>35.783935253674777</v>
      </c>
      <c r="C24" s="24">
        <v>41.731202400034185</v>
      </c>
      <c r="D24" s="24">
        <v>43.577373225133144</v>
      </c>
      <c r="E24" s="24">
        <v>33.501445360872808</v>
      </c>
      <c r="F24" s="24">
        <v>39.783815145745848</v>
      </c>
      <c r="G24" s="24">
        <v>18.752533561463537</v>
      </c>
      <c r="I24" s="178"/>
    </row>
    <row r="25" spans="1:9" x14ac:dyDescent="0.2">
      <c r="A25" s="27" t="s">
        <v>61</v>
      </c>
      <c r="B25" s="24">
        <v>49.694094280072008</v>
      </c>
      <c r="C25" s="24">
        <v>29.721734516173033</v>
      </c>
      <c r="D25" s="24">
        <v>28.969389409502831</v>
      </c>
      <c r="E25" s="24">
        <v>20.632974932521346</v>
      </c>
      <c r="F25" s="24">
        <v>20.680541870209275</v>
      </c>
      <c r="G25" s="24">
        <v>0.23053843589444512</v>
      </c>
      <c r="I25" s="178"/>
    </row>
    <row r="26" spans="1:9" x14ac:dyDescent="0.2">
      <c r="A26" s="27" t="s">
        <v>80</v>
      </c>
      <c r="B26" s="24">
        <v>23.358146433912871</v>
      </c>
      <c r="C26" s="24">
        <v>27.233815682849094</v>
      </c>
      <c r="D26" s="24">
        <v>16.833980253748678</v>
      </c>
      <c r="E26" s="24">
        <v>13.336134820491285</v>
      </c>
      <c r="F26" s="24">
        <v>11.390220254114274</v>
      </c>
      <c r="G26" s="24">
        <v>-14.591293448736497</v>
      </c>
      <c r="I26" s="178"/>
    </row>
    <row r="27" spans="1:9" x14ac:dyDescent="0.2">
      <c r="A27" s="27" t="s">
        <v>70</v>
      </c>
      <c r="B27" s="24">
        <v>15.767390443189706</v>
      </c>
      <c r="C27" s="24">
        <v>15.991261051943004</v>
      </c>
      <c r="D27" s="24">
        <v>13.432531944629496</v>
      </c>
      <c r="E27" s="24">
        <v>10.260044717897342</v>
      </c>
      <c r="F27" s="24">
        <v>12.031187825931157</v>
      </c>
      <c r="G27" s="24">
        <v>17.262528153939538</v>
      </c>
      <c r="I27" s="178"/>
    </row>
    <row r="28" spans="1:9" x14ac:dyDescent="0.2">
      <c r="A28" s="27" t="s">
        <v>81</v>
      </c>
      <c r="B28" s="24">
        <v>21.736650904824231</v>
      </c>
      <c r="C28" s="24">
        <v>15.273047912703495</v>
      </c>
      <c r="D28" s="24">
        <v>10.64059344713673</v>
      </c>
      <c r="E28" s="24">
        <v>8.9404171412986493</v>
      </c>
      <c r="F28" s="24">
        <v>6.0537107357851907</v>
      </c>
      <c r="G28" s="24">
        <v>-32.288274248176151</v>
      </c>
      <c r="I28" s="178"/>
    </row>
    <row r="29" spans="1:9" x14ac:dyDescent="0.2">
      <c r="A29" s="27" t="s">
        <v>82</v>
      </c>
      <c r="B29" s="24">
        <v>4.2356488491142246</v>
      </c>
      <c r="C29" s="24">
        <v>8.5299208183647259</v>
      </c>
      <c r="D29" s="24">
        <v>10.517635029651071</v>
      </c>
      <c r="E29" s="24">
        <v>9.5614020136715379</v>
      </c>
      <c r="F29" s="24">
        <v>2.9037635707383234</v>
      </c>
      <c r="G29" s="24">
        <v>-69.630357905814165</v>
      </c>
      <c r="I29" s="178"/>
    </row>
    <row r="30" spans="1:9" x14ac:dyDescent="0.2">
      <c r="A30" s="27" t="s">
        <v>66</v>
      </c>
      <c r="B30" s="24">
        <v>0.66470694820843068</v>
      </c>
      <c r="C30" s="24">
        <v>3.0986500058828237</v>
      </c>
      <c r="D30" s="24">
        <v>7.702770661514216</v>
      </c>
      <c r="E30" s="24">
        <v>6.4439179167306859</v>
      </c>
      <c r="F30" s="24">
        <v>7.2395926764097585</v>
      </c>
      <c r="G30" s="24">
        <v>12.347686143133817</v>
      </c>
      <c r="I30" s="178"/>
    </row>
    <row r="31" spans="1:9" x14ac:dyDescent="0.2">
      <c r="A31" s="27" t="s">
        <v>83</v>
      </c>
      <c r="B31" s="24">
        <v>12.503563496613749</v>
      </c>
      <c r="C31" s="24">
        <v>9.5172103532175587</v>
      </c>
      <c r="D31" s="24">
        <v>7.5131532744358136</v>
      </c>
      <c r="E31" s="24">
        <v>6.9091241546471842</v>
      </c>
      <c r="F31" s="24">
        <v>3.2606368576421989</v>
      </c>
      <c r="G31" s="24">
        <v>-52.806798884211048</v>
      </c>
      <c r="I31" s="178"/>
    </row>
    <row r="32" spans="1:9" ht="15" thickBot="1" x14ac:dyDescent="0.25">
      <c r="A32" s="28" t="s">
        <v>71</v>
      </c>
      <c r="B32" s="29">
        <v>36.37933107127644</v>
      </c>
      <c r="C32" s="29">
        <v>38.33478503973798</v>
      </c>
      <c r="D32" s="29">
        <v>45.741219146920315</v>
      </c>
      <c r="E32" s="29">
        <v>34.973368268185425</v>
      </c>
      <c r="F32" s="29">
        <v>47.230421886342626</v>
      </c>
      <c r="G32" s="29">
        <v>35.04682055261803</v>
      </c>
      <c r="I32" s="178"/>
    </row>
    <row r="33" spans="1:7" ht="15" thickTop="1" x14ac:dyDescent="0.2">
      <c r="A33" s="44" t="s">
        <v>36</v>
      </c>
      <c r="B33" s="33">
        <v>323.87280014597644</v>
      </c>
      <c r="C33" s="33">
        <v>325.85603456409518</v>
      </c>
      <c r="D33" s="33">
        <v>358.56397671857144</v>
      </c>
      <c r="E33" s="33">
        <v>276.28876340496493</v>
      </c>
      <c r="F33" s="33">
        <v>270.0042374991678</v>
      </c>
      <c r="G33" s="33">
        <v>-2.2746223293148238</v>
      </c>
    </row>
    <row r="34" spans="1:7" x14ac:dyDescent="0.2">
      <c r="A34" s="3" t="s">
        <v>72</v>
      </c>
    </row>
    <row r="35" spans="1:7" x14ac:dyDescent="0.2">
      <c r="A35" s="3" t="s">
        <v>73</v>
      </c>
    </row>
    <row r="36" spans="1:7" x14ac:dyDescent="0.2">
      <c r="A36" s="3" t="s">
        <v>74</v>
      </c>
    </row>
    <row r="37" spans="1:7" x14ac:dyDescent="0.2">
      <c r="A37" s="3" t="s">
        <v>75</v>
      </c>
    </row>
  </sheetData>
  <conditionalFormatting sqref="B4:G33">
    <cfRule type="beginsWith" dxfId="8" priority="1" operator="beginsWith" text="#">
      <formula>LEFT(B4,LEN("#"))="#"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8C8EF-04C4-4AE6-B53E-A4F92A6BE745}">
  <dimension ref="A1:I23"/>
  <sheetViews>
    <sheetView showGridLines="0" workbookViewId="0"/>
  </sheetViews>
  <sheetFormatPr defaultRowHeight="14.25" x14ac:dyDescent="0.2"/>
  <cols>
    <col min="1" max="1" width="24" customWidth="1"/>
    <col min="2" max="4" width="16.75" customWidth="1"/>
    <col min="5" max="7" width="17.125" customWidth="1"/>
    <col min="9" max="9" width="19.25" customWidth="1"/>
  </cols>
  <sheetData>
    <row r="1" spans="1:9" ht="15" x14ac:dyDescent="0.25">
      <c r="A1" s="2" t="s">
        <v>84</v>
      </c>
      <c r="I1" s="143" t="str">
        <f>HYPERLINK("#'" &amp; Meta!$A$23 &amp;"'!$A$1", "Hyperlink to Index")</f>
        <v>Hyperlink to Index</v>
      </c>
    </row>
    <row r="2" spans="1:9" ht="36.75" thickBot="1" x14ac:dyDescent="0.25">
      <c r="A2" s="147" t="s">
        <v>39</v>
      </c>
      <c r="B2" s="126" t="s">
        <v>18</v>
      </c>
      <c r="C2" s="126" t="s">
        <v>19</v>
      </c>
      <c r="D2" s="126" t="s">
        <v>20</v>
      </c>
      <c r="E2" s="126" t="s">
        <v>21</v>
      </c>
      <c r="F2" s="126" t="s">
        <v>22</v>
      </c>
      <c r="G2" s="127" t="s">
        <v>85</v>
      </c>
    </row>
    <row r="3" spans="1:9" x14ac:dyDescent="0.2">
      <c r="A3" s="45" t="s">
        <v>86</v>
      </c>
      <c r="B3" s="46"/>
      <c r="C3" s="46"/>
      <c r="D3" s="46"/>
      <c r="E3" s="46"/>
      <c r="F3" s="46"/>
      <c r="G3" s="46"/>
    </row>
    <row r="4" spans="1:9" x14ac:dyDescent="0.2">
      <c r="A4" s="47" t="s">
        <v>87</v>
      </c>
      <c r="B4" s="148">
        <v>118.18719966302341</v>
      </c>
      <c r="C4" s="148">
        <v>170.01127024754382</v>
      </c>
      <c r="D4" s="148">
        <v>160.50808349882351</v>
      </c>
      <c r="E4" s="149">
        <v>142.85317232864051</v>
      </c>
      <c r="F4" s="149">
        <v>142.32872567625353</v>
      </c>
      <c r="G4" s="150">
        <v>-0.36712286037335895</v>
      </c>
    </row>
    <row r="5" spans="1:9" ht="15" thickBot="1" x14ac:dyDescent="0.25">
      <c r="A5" s="51" t="s">
        <v>88</v>
      </c>
      <c r="B5" s="151">
        <v>118.18719966302341</v>
      </c>
      <c r="C5" s="151">
        <v>170.01127024754382</v>
      </c>
      <c r="D5" s="151">
        <v>160.50808349882351</v>
      </c>
      <c r="E5" s="152">
        <v>142.85317232864051</v>
      </c>
      <c r="F5" s="152">
        <v>142.32872567625353</v>
      </c>
      <c r="G5" s="153">
        <v>-0.36712286037335895</v>
      </c>
    </row>
    <row r="6" spans="1:9" ht="15.75" thickTop="1" thickBot="1" x14ac:dyDescent="0.25">
      <c r="A6" s="154" t="s">
        <v>34</v>
      </c>
      <c r="B6" s="155">
        <v>118.18719966302341</v>
      </c>
      <c r="C6" s="155">
        <v>170.01127024754382</v>
      </c>
      <c r="D6" s="155">
        <v>160.50808349882351</v>
      </c>
      <c r="E6" s="156">
        <v>142.85317232864051</v>
      </c>
      <c r="F6" s="156">
        <v>142.32872567625353</v>
      </c>
      <c r="G6" s="157">
        <v>-0.36712286037335895</v>
      </c>
    </row>
    <row r="7" spans="1:9" x14ac:dyDescent="0.2">
      <c r="A7" s="158" t="s">
        <v>60</v>
      </c>
      <c r="B7" s="159"/>
      <c r="C7" s="159"/>
      <c r="D7" s="159"/>
      <c r="E7" s="160"/>
      <c r="F7" s="160"/>
      <c r="G7" s="161"/>
    </row>
    <row r="8" spans="1:9" x14ac:dyDescent="0.2">
      <c r="A8" s="117" t="s">
        <v>62</v>
      </c>
      <c r="B8" s="151">
        <v>35.184579933844375</v>
      </c>
      <c r="C8" s="151">
        <v>59.256208386850375</v>
      </c>
      <c r="D8" s="151">
        <v>67.771223751669112</v>
      </c>
      <c r="E8" s="152">
        <v>59.773569382130788</v>
      </c>
      <c r="F8" s="152">
        <v>38.7251884320968</v>
      </c>
      <c r="G8" s="153">
        <v>-35.213525254736368</v>
      </c>
    </row>
    <row r="9" spans="1:9" x14ac:dyDescent="0.2">
      <c r="A9" s="117" t="s">
        <v>89</v>
      </c>
      <c r="B9" s="151">
        <v>20.879498038713635</v>
      </c>
      <c r="C9" s="151">
        <v>44.889509494062963</v>
      </c>
      <c r="D9" s="151">
        <v>30.100967085707197</v>
      </c>
      <c r="E9" s="152">
        <v>28.081843615928079</v>
      </c>
      <c r="F9" s="152">
        <v>38.237558977493983</v>
      </c>
      <c r="G9" s="153">
        <v>36.164703074571491</v>
      </c>
    </row>
    <row r="10" spans="1:9" x14ac:dyDescent="0.2">
      <c r="A10" s="117" t="s">
        <v>90</v>
      </c>
      <c r="B10" s="151">
        <v>12.138976235156209</v>
      </c>
      <c r="C10" s="151">
        <v>14.312784846571304</v>
      </c>
      <c r="D10" s="151">
        <v>10.917692464470761</v>
      </c>
      <c r="E10" s="152">
        <v>8.5210560308024696</v>
      </c>
      <c r="F10" s="152">
        <v>18.762310750094208</v>
      </c>
      <c r="G10" s="153">
        <v>120.18762325081518</v>
      </c>
    </row>
    <row r="11" spans="1:9" x14ac:dyDescent="0.2">
      <c r="A11" s="117" t="s">
        <v>91</v>
      </c>
      <c r="B11" s="151">
        <v>3.7258607325396795</v>
      </c>
      <c r="C11" s="151">
        <v>8.3141103099167299</v>
      </c>
      <c r="D11" s="151">
        <v>8.7520122966622491</v>
      </c>
      <c r="E11" s="152">
        <v>7.8509543710385064</v>
      </c>
      <c r="F11" s="152">
        <v>8.3410816630718383</v>
      </c>
      <c r="G11" s="153">
        <v>6.2429007846659834</v>
      </c>
    </row>
    <row r="12" spans="1:9" x14ac:dyDescent="0.2">
      <c r="A12" s="117" t="s">
        <v>92</v>
      </c>
      <c r="B12" s="162">
        <v>6.2772660835035747</v>
      </c>
      <c r="C12" s="162">
        <v>1.702420611667069</v>
      </c>
      <c r="D12" s="162">
        <v>5.5970518197734087</v>
      </c>
      <c r="E12" s="163">
        <v>5.4970501376485608</v>
      </c>
      <c r="F12" s="163" t="s">
        <v>93</v>
      </c>
      <c r="G12" s="164" t="s">
        <v>93</v>
      </c>
    </row>
    <row r="13" spans="1:9" x14ac:dyDescent="0.2">
      <c r="A13" s="117" t="s">
        <v>80</v>
      </c>
      <c r="B13" s="162">
        <v>2.0398006253489882</v>
      </c>
      <c r="C13" s="162">
        <v>4.7894963487854412</v>
      </c>
      <c r="D13" s="162">
        <v>3.6391551294469084</v>
      </c>
      <c r="E13" s="163">
        <v>3.3338501702895575</v>
      </c>
      <c r="F13" s="152">
        <v>2.9440376167933651</v>
      </c>
      <c r="G13" s="153">
        <v>-11.692563660181998</v>
      </c>
    </row>
    <row r="14" spans="1:9" x14ac:dyDescent="0.2">
      <c r="A14" s="117" t="s">
        <v>64</v>
      </c>
      <c r="B14" s="162">
        <v>7.8710032091611515</v>
      </c>
      <c r="C14" s="162">
        <v>2.5299058711561035</v>
      </c>
      <c r="D14" s="162">
        <v>3.6118133996913442</v>
      </c>
      <c r="E14" s="163">
        <v>3.5126604972758892</v>
      </c>
      <c r="F14" s="152">
        <v>3.7009595200264487</v>
      </c>
      <c r="G14" s="153">
        <v>5.3605813284997916</v>
      </c>
    </row>
    <row r="15" spans="1:9" x14ac:dyDescent="0.2">
      <c r="A15" s="117" t="s">
        <v>94</v>
      </c>
      <c r="B15" s="162">
        <v>3.6476848143706491</v>
      </c>
      <c r="C15" s="162">
        <v>0.93507745730073888</v>
      </c>
      <c r="D15" s="162">
        <v>3.4587376325692842</v>
      </c>
      <c r="E15" s="163">
        <v>3.4587376325692842</v>
      </c>
      <c r="F15" s="152">
        <v>3.0696151259537148</v>
      </c>
      <c r="G15" s="153">
        <v>-11.250419891679208</v>
      </c>
    </row>
    <row r="16" spans="1:9" x14ac:dyDescent="0.2">
      <c r="A16" s="117" t="s">
        <v>95</v>
      </c>
      <c r="B16" s="162">
        <v>1.0186106084407411</v>
      </c>
      <c r="C16" s="162">
        <v>2.12989914265671</v>
      </c>
      <c r="D16" s="162">
        <v>3.0197267206450054</v>
      </c>
      <c r="E16" s="163">
        <v>2.2555383812504712</v>
      </c>
      <c r="F16" s="152">
        <v>3.5502360852418477</v>
      </c>
      <c r="G16" s="153">
        <v>57.400827880108849</v>
      </c>
    </row>
    <row r="17" spans="1:7" x14ac:dyDescent="0.2">
      <c r="A17" s="117" t="s">
        <v>96</v>
      </c>
      <c r="B17" s="162">
        <v>7.7686954917738982</v>
      </c>
      <c r="C17" s="162">
        <v>9.3394824959385243</v>
      </c>
      <c r="D17" s="162">
        <v>2.745156405458165</v>
      </c>
      <c r="E17" s="163">
        <v>2.5951560868935148</v>
      </c>
      <c r="F17" s="152">
        <v>6.295011090986451</v>
      </c>
      <c r="G17" s="153">
        <v>142.56772541653868</v>
      </c>
    </row>
    <row r="18" spans="1:7" ht="15" thickBot="1" x14ac:dyDescent="0.25">
      <c r="A18" s="117" t="s">
        <v>71</v>
      </c>
      <c r="B18" s="162">
        <v>17.635223890170419</v>
      </c>
      <c r="C18" s="162">
        <v>21.812375282637809</v>
      </c>
      <c r="D18" s="162">
        <v>20.894546792730036</v>
      </c>
      <c r="E18" s="163">
        <v>17.972756022813247</v>
      </c>
      <c r="F18" s="163">
        <v>18.70272641449483</v>
      </c>
      <c r="G18" s="164">
        <v>4.0615384237955077</v>
      </c>
    </row>
    <row r="19" spans="1:7" ht="15" thickTop="1" x14ac:dyDescent="0.2">
      <c r="A19" s="165" t="s">
        <v>34</v>
      </c>
      <c r="B19" s="166">
        <v>118.18719966302331</v>
      </c>
      <c r="C19" s="166">
        <v>170.01127024754376</v>
      </c>
      <c r="D19" s="166">
        <v>160.50808349882348</v>
      </c>
      <c r="E19" s="167">
        <v>142.85317232864037</v>
      </c>
      <c r="F19" s="167">
        <v>142.32872567625347</v>
      </c>
      <c r="G19" s="168">
        <v>-0.36712286037329234</v>
      </c>
    </row>
    <row r="20" spans="1:7" x14ac:dyDescent="0.2">
      <c r="A20" s="3" t="s">
        <v>97</v>
      </c>
      <c r="E20" s="144"/>
      <c r="F20" s="144"/>
    </row>
    <row r="21" spans="1:7" x14ac:dyDescent="0.2">
      <c r="A21" s="3" t="s">
        <v>98</v>
      </c>
    </row>
    <row r="22" spans="1:7" x14ac:dyDescent="0.2">
      <c r="A22" s="3" t="s">
        <v>99</v>
      </c>
    </row>
    <row r="23" spans="1:7" x14ac:dyDescent="0.2">
      <c r="A23" s="3" t="s">
        <v>75</v>
      </c>
    </row>
  </sheetData>
  <conditionalFormatting sqref="B11:G11">
    <cfRule type="beginsWith" dxfId="7" priority="1" operator="beginsWith" text="#">
      <formula>LEFT(B11,LEN("#"))="#"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E2F8-FB51-4BE4-A8EC-26AB3E568132}">
  <dimension ref="A1:I24"/>
  <sheetViews>
    <sheetView showGridLines="0" workbookViewId="0"/>
  </sheetViews>
  <sheetFormatPr defaultRowHeight="14.25" x14ac:dyDescent="0.2"/>
  <cols>
    <col min="1" max="1" width="24.375" customWidth="1"/>
    <col min="2" max="2" width="17.25" customWidth="1"/>
    <col min="3" max="3" width="17.125" customWidth="1"/>
    <col min="4" max="4" width="17.375" customWidth="1"/>
    <col min="5" max="5" width="19" customWidth="1"/>
    <col min="6" max="6" width="18.75" customWidth="1"/>
    <col min="7" max="7" width="16.25" customWidth="1"/>
    <col min="9" max="9" width="19.25" customWidth="1"/>
  </cols>
  <sheetData>
    <row r="1" spans="1:9" ht="15" x14ac:dyDescent="0.25">
      <c r="A1" s="2" t="s">
        <v>100</v>
      </c>
      <c r="I1" s="143" t="str">
        <f>HYPERLINK("#'" &amp; Meta!$A$23 &amp;"'!$A$1", "Hyperlink to Index")</f>
        <v>Hyperlink to Index</v>
      </c>
    </row>
    <row r="2" spans="1:9" ht="36.75" thickBot="1" x14ac:dyDescent="0.25">
      <c r="A2" s="42" t="s">
        <v>39</v>
      </c>
      <c r="B2" s="41" t="s">
        <v>18</v>
      </c>
      <c r="C2" s="41" t="s">
        <v>19</v>
      </c>
      <c r="D2" s="41" t="s">
        <v>20</v>
      </c>
      <c r="E2" s="41" t="s">
        <v>21</v>
      </c>
      <c r="F2" s="41" t="s">
        <v>22</v>
      </c>
      <c r="G2" s="43" t="s">
        <v>85</v>
      </c>
    </row>
    <row r="3" spans="1:9" x14ac:dyDescent="0.2">
      <c r="A3" s="45" t="s">
        <v>101</v>
      </c>
      <c r="B3" s="46"/>
      <c r="C3" s="46"/>
      <c r="D3" s="46"/>
      <c r="E3" s="46"/>
      <c r="F3" s="46"/>
      <c r="G3" s="46"/>
    </row>
    <row r="4" spans="1:9" x14ac:dyDescent="0.2">
      <c r="A4" s="47" t="s">
        <v>87</v>
      </c>
      <c r="B4" s="112">
        <v>117.12786526551265</v>
      </c>
      <c r="C4" s="112">
        <v>182.60339123025253</v>
      </c>
      <c r="D4" s="112">
        <v>128.1440095624051</v>
      </c>
      <c r="E4" s="112">
        <v>100.17989940834897</v>
      </c>
      <c r="F4" s="112">
        <v>62.88969102229138</v>
      </c>
      <c r="G4" s="112">
        <v>-37.223243990350653</v>
      </c>
    </row>
    <row r="5" spans="1:9" x14ac:dyDescent="0.2">
      <c r="A5" s="51" t="s">
        <v>88</v>
      </c>
      <c r="B5" s="113">
        <v>71.093649567532495</v>
      </c>
      <c r="C5" s="113">
        <v>162.69241036476714</v>
      </c>
      <c r="D5" s="113">
        <v>116.69224285855802</v>
      </c>
      <c r="E5" s="113">
        <v>90.782287627741454</v>
      </c>
      <c r="F5" s="113">
        <v>56.088315593662053</v>
      </c>
      <c r="G5" s="113">
        <v>-38.216675235530793</v>
      </c>
    </row>
    <row r="6" spans="1:9" ht="15" thickBot="1" x14ac:dyDescent="0.25">
      <c r="A6" s="51" t="s">
        <v>102</v>
      </c>
      <c r="B6" s="113">
        <v>46.034215697980159</v>
      </c>
      <c r="C6" s="113">
        <v>19.910980865485428</v>
      </c>
      <c r="D6" s="113">
        <v>11.451766703847056</v>
      </c>
      <c r="E6" s="113">
        <v>9.3976117806075283</v>
      </c>
      <c r="F6" s="113">
        <v>6.8013754286293322</v>
      </c>
      <c r="G6" s="113">
        <v>-27.626554624608644</v>
      </c>
    </row>
    <row r="7" spans="1:9" ht="15.75" thickTop="1" thickBot="1" x14ac:dyDescent="0.25">
      <c r="A7" s="114" t="s">
        <v>36</v>
      </c>
      <c r="B7" s="115">
        <v>117.12786526551265</v>
      </c>
      <c r="C7" s="115">
        <v>182.60339123025253</v>
      </c>
      <c r="D7" s="115">
        <v>128.1440095624051</v>
      </c>
      <c r="E7" s="115">
        <v>100.17989940834897</v>
      </c>
      <c r="F7" s="115">
        <v>62.88969102229138</v>
      </c>
      <c r="G7" s="115">
        <v>-37.223243990350653</v>
      </c>
    </row>
    <row r="8" spans="1:9" x14ac:dyDescent="0.2">
      <c r="A8" s="116" t="s">
        <v>77</v>
      </c>
      <c r="B8" s="113"/>
      <c r="C8" s="113"/>
      <c r="D8" s="113"/>
      <c r="E8" s="113"/>
      <c r="F8" s="113"/>
      <c r="G8" s="113"/>
    </row>
    <row r="9" spans="1:9" x14ac:dyDescent="0.2">
      <c r="A9" s="117" t="s">
        <v>62</v>
      </c>
      <c r="B9" s="113">
        <v>63.21866480991639</v>
      </c>
      <c r="C9" s="113">
        <v>80.345374855387661</v>
      </c>
      <c r="D9" s="113">
        <v>40.322199422347751</v>
      </c>
      <c r="E9" s="113">
        <v>32.973718230024659</v>
      </c>
      <c r="F9" s="113">
        <v>11.521536395959163</v>
      </c>
      <c r="G9" s="113">
        <v>-65.05842527195469</v>
      </c>
    </row>
    <row r="10" spans="1:9" x14ac:dyDescent="0.2">
      <c r="A10" s="117" t="s">
        <v>61</v>
      </c>
      <c r="B10" s="113">
        <v>26.067596771388367</v>
      </c>
      <c r="C10" s="113">
        <v>39.48498957247395</v>
      </c>
      <c r="D10" s="113">
        <v>38.627420032687851</v>
      </c>
      <c r="E10" s="113">
        <v>32.208180661585594</v>
      </c>
      <c r="F10" s="113">
        <v>16.647250922304849</v>
      </c>
      <c r="G10" s="113">
        <v>-48.313594309411357</v>
      </c>
    </row>
    <row r="11" spans="1:9" x14ac:dyDescent="0.2">
      <c r="A11" s="117" t="s">
        <v>79</v>
      </c>
      <c r="B11" s="113">
        <v>7.2311754272397284</v>
      </c>
      <c r="C11" s="113">
        <v>9.8004051521008826</v>
      </c>
      <c r="D11" s="113">
        <v>16.973477750143068</v>
      </c>
      <c r="E11" s="113">
        <v>12.353583019652705</v>
      </c>
      <c r="F11" s="113">
        <v>14.568695235887233</v>
      </c>
      <c r="G11" s="113">
        <v>17.930929129715768</v>
      </c>
    </row>
    <row r="12" spans="1:9" x14ac:dyDescent="0.2">
      <c r="A12" s="117" t="s">
        <v>83</v>
      </c>
      <c r="B12" s="113">
        <v>3.6041876100425356</v>
      </c>
      <c r="C12" s="113">
        <v>6.7665842790347108</v>
      </c>
      <c r="D12" s="113">
        <v>16.157436686683788</v>
      </c>
      <c r="E12" s="113">
        <v>9.7811543873673195</v>
      </c>
      <c r="F12" s="113">
        <v>5.4037968053690379</v>
      </c>
      <c r="G12" s="113">
        <v>-44.75297504404778</v>
      </c>
    </row>
    <row r="13" spans="1:9" x14ac:dyDescent="0.2">
      <c r="A13" s="117" t="s">
        <v>103</v>
      </c>
      <c r="B13" s="118">
        <v>8.2207842250906946</v>
      </c>
      <c r="C13" s="118">
        <v>44.184892262532102</v>
      </c>
      <c r="D13" s="118">
        <v>10.383080297174741</v>
      </c>
      <c r="E13" s="118">
        <v>8.9003371020343121</v>
      </c>
      <c r="F13" s="118">
        <v>6.6264915345324225</v>
      </c>
      <c r="G13" s="118">
        <v>-25.547858934266277</v>
      </c>
    </row>
    <row r="14" spans="1:9" x14ac:dyDescent="0.2">
      <c r="A14" s="117" t="s">
        <v>96</v>
      </c>
      <c r="B14" s="118">
        <v>7.0082263507423352</v>
      </c>
      <c r="C14" s="118">
        <v>1.0010199245413995</v>
      </c>
      <c r="D14" s="118">
        <v>3.8063735506878142</v>
      </c>
      <c r="E14" s="118">
        <v>2.3668674144061259</v>
      </c>
      <c r="F14" s="118">
        <v>6.8901511723639741</v>
      </c>
      <c r="G14" s="118">
        <v>191.10845543888618</v>
      </c>
    </row>
    <row r="15" spans="1:9" x14ac:dyDescent="0.2">
      <c r="A15" s="117" t="s">
        <v>80</v>
      </c>
      <c r="B15" s="118" t="s">
        <v>93</v>
      </c>
      <c r="C15" s="119">
        <v>8.2433044451723794E-2</v>
      </c>
      <c r="D15" s="119">
        <v>0.45919864127210003</v>
      </c>
      <c r="E15" s="119">
        <v>0.31388314577877502</v>
      </c>
      <c r="F15" s="119">
        <v>1.6248068722666E-3</v>
      </c>
      <c r="G15" s="118">
        <v>-99.482352941176472</v>
      </c>
    </row>
    <row r="16" spans="1:9" x14ac:dyDescent="0.2">
      <c r="A16" s="117" t="s">
        <v>104</v>
      </c>
      <c r="B16" s="118">
        <v>5.6466999212163402E-2</v>
      </c>
      <c r="C16" s="65">
        <v>7.5001261593636006E-3</v>
      </c>
      <c r="D16" s="118">
        <v>0.39384921751670438</v>
      </c>
      <c r="E16" s="118">
        <v>0.39384921751670438</v>
      </c>
      <c r="F16" s="118">
        <v>0.10582188584640001</v>
      </c>
      <c r="G16" s="118">
        <v>-73.131370803875782</v>
      </c>
    </row>
    <row r="17" spans="1:7" x14ac:dyDescent="0.2">
      <c r="A17" s="27" t="s">
        <v>64</v>
      </c>
      <c r="B17" s="120">
        <v>1.7989720593887999E-3</v>
      </c>
      <c r="C17" s="120">
        <v>8.1465215120753609E-2</v>
      </c>
      <c r="D17" s="120">
        <v>0.1929640042182886</v>
      </c>
      <c r="E17" s="120">
        <v>0.1353483966201674</v>
      </c>
      <c r="F17" s="120">
        <v>0.12725963622078318</v>
      </c>
      <c r="G17" s="24">
        <v>-5.9762513641620547</v>
      </c>
    </row>
    <row r="18" spans="1:7" x14ac:dyDescent="0.2">
      <c r="A18" s="27" t="s">
        <v>91</v>
      </c>
      <c r="B18" s="24">
        <v>0.1376301810337304</v>
      </c>
      <c r="C18" s="24">
        <v>0.20506958703459238</v>
      </c>
      <c r="D18" s="24">
        <v>0.16212794760717203</v>
      </c>
      <c r="E18" s="24">
        <v>0.12413348134307081</v>
      </c>
      <c r="F18" s="24">
        <v>0.21900280200436842</v>
      </c>
      <c r="G18" s="24">
        <v>76.425247753347776</v>
      </c>
    </row>
    <row r="19" spans="1:7" ht="15" thickBot="1" x14ac:dyDescent="0.25">
      <c r="A19" s="121" t="s">
        <v>71</v>
      </c>
      <c r="B19" s="122">
        <v>1.5813339187873259</v>
      </c>
      <c r="C19" s="122">
        <v>0.64365721141548449</v>
      </c>
      <c r="D19" s="122">
        <v>0.66588201206585018</v>
      </c>
      <c r="E19" s="122">
        <v>0.62884435201961031</v>
      </c>
      <c r="F19" s="122">
        <v>0.77805982493090009</v>
      </c>
      <c r="G19" s="122">
        <v>23.728522397007467</v>
      </c>
    </row>
    <row r="20" spans="1:7" ht="15" thickTop="1" x14ac:dyDescent="0.2">
      <c r="A20" s="123" t="s">
        <v>105</v>
      </c>
      <c r="B20" s="124">
        <v>117.12786526551265</v>
      </c>
      <c r="C20" s="124">
        <v>182.60339123025258</v>
      </c>
      <c r="D20" s="124">
        <v>128.1440095624051</v>
      </c>
      <c r="E20" s="124">
        <v>100.17989940834906</v>
      </c>
      <c r="F20" s="124">
        <v>62.889691022291395</v>
      </c>
      <c r="G20" s="124">
        <v>-37.223243990350696</v>
      </c>
    </row>
    <row r="21" spans="1:7" x14ac:dyDescent="0.2">
      <c r="A21" s="3" t="s">
        <v>97</v>
      </c>
    </row>
    <row r="22" spans="1:7" x14ac:dyDescent="0.2">
      <c r="A22" s="3" t="s">
        <v>98</v>
      </c>
    </row>
    <row r="23" spans="1:7" x14ac:dyDescent="0.2">
      <c r="A23" s="3" t="s">
        <v>99</v>
      </c>
    </row>
    <row r="24" spans="1:7" x14ac:dyDescent="0.2">
      <c r="A24" s="3" t="s">
        <v>75</v>
      </c>
    </row>
  </sheetData>
  <conditionalFormatting sqref="B13:F18">
    <cfRule type="beginsWith" dxfId="6" priority="2" operator="beginsWith" text="#">
      <formula>LEFT(B13,LEN("#"))="#"</formula>
    </cfRule>
  </conditionalFormatting>
  <conditionalFormatting sqref="B7:G8">
    <cfRule type="beginsWith" dxfId="5" priority="3" operator="beginsWith" text="#">
      <formula>LEFT(B7,LEN("#"))="#"</formula>
    </cfRule>
  </conditionalFormatting>
  <conditionalFormatting sqref="B19:G19">
    <cfRule type="beginsWith" dxfId="4" priority="4" operator="beginsWith" text="#">
      <formula>LEFT(B19,LEN("#"))="#"</formula>
    </cfRule>
  </conditionalFormatting>
  <conditionalFormatting sqref="G13:G18">
    <cfRule type="beginsWith" dxfId="3" priority="1" operator="beginsWith" text="#">
      <formula>LEFT(G13,LEN("#"))="#"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6031-0645-4B12-B3EF-6082BB745A36}">
  <dimension ref="A1:I41"/>
  <sheetViews>
    <sheetView showGridLines="0" workbookViewId="0"/>
  </sheetViews>
  <sheetFormatPr defaultRowHeight="14.25" x14ac:dyDescent="0.2"/>
  <cols>
    <col min="1" max="1" width="25.125" customWidth="1"/>
    <col min="2" max="4" width="16.75" customWidth="1"/>
    <col min="5" max="6" width="18" customWidth="1"/>
    <col min="7" max="7" width="15.625" customWidth="1"/>
    <col min="9" max="9" width="19.25" customWidth="1"/>
  </cols>
  <sheetData>
    <row r="1" spans="1:9" ht="15" x14ac:dyDescent="0.25">
      <c r="A1" s="2" t="s">
        <v>106</v>
      </c>
      <c r="I1" s="143" t="str">
        <f>HYPERLINK("#'" &amp; Meta!$A$23 &amp;"'!$A$1", "Hyperlink to Index")</f>
        <v>Hyperlink to Index</v>
      </c>
    </row>
    <row r="2" spans="1:9" ht="36.75" thickBot="1" x14ac:dyDescent="0.25">
      <c r="A2" s="42" t="s">
        <v>39</v>
      </c>
      <c r="B2" s="41" t="s">
        <v>107</v>
      </c>
      <c r="C2" s="41" t="s">
        <v>108</v>
      </c>
      <c r="D2" s="41" t="s">
        <v>109</v>
      </c>
      <c r="E2" s="41" t="s">
        <v>110</v>
      </c>
      <c r="F2" s="41" t="s">
        <v>111</v>
      </c>
      <c r="G2" s="43" t="s">
        <v>112</v>
      </c>
    </row>
    <row r="3" spans="1:9" x14ac:dyDescent="0.2">
      <c r="A3" s="45" t="s">
        <v>86</v>
      </c>
      <c r="B3" s="46"/>
      <c r="C3" s="46"/>
      <c r="D3" s="46"/>
      <c r="E3" s="46"/>
      <c r="F3" s="46"/>
      <c r="G3" s="46"/>
    </row>
    <row r="4" spans="1:9" x14ac:dyDescent="0.2">
      <c r="A4" s="47" t="s">
        <v>113</v>
      </c>
      <c r="B4" s="48">
        <v>500.23228564223848</v>
      </c>
      <c r="C4" s="48">
        <v>568.34708660177978</v>
      </c>
      <c r="D4" s="48">
        <v>730.96223817138821</v>
      </c>
      <c r="E4" s="49">
        <v>660.33596419043215</v>
      </c>
      <c r="F4" s="49">
        <v>594.10615966498267</v>
      </c>
      <c r="G4" s="50">
        <v>-10.029713375773319</v>
      </c>
    </row>
    <row r="5" spans="1:9" x14ac:dyDescent="0.2">
      <c r="A5" s="51" t="s">
        <v>114</v>
      </c>
      <c r="B5" s="52">
        <v>194.16432423246329</v>
      </c>
      <c r="C5" s="52">
        <v>338.23320484117875</v>
      </c>
      <c r="D5" s="52">
        <v>257.62172321684903</v>
      </c>
      <c r="E5" s="53">
        <v>244.12064073641736</v>
      </c>
      <c r="F5" s="53">
        <v>224.299844368522</v>
      </c>
      <c r="G5" s="54">
        <v>-8.1192627989602588</v>
      </c>
    </row>
    <row r="6" spans="1:9" x14ac:dyDescent="0.2">
      <c r="A6" s="51" t="s">
        <v>115</v>
      </c>
      <c r="B6" s="52">
        <v>137.89641126153882</v>
      </c>
      <c r="C6" s="52">
        <v>132.93537322655129</v>
      </c>
      <c r="D6" s="52">
        <v>254.42763068842351</v>
      </c>
      <c r="E6" s="53">
        <v>241.60429990825341</v>
      </c>
      <c r="F6" s="53">
        <v>211.05627062880706</v>
      </c>
      <c r="G6" s="54">
        <v>-12.643826823879634</v>
      </c>
    </row>
    <row r="7" spans="1:9" x14ac:dyDescent="0.2">
      <c r="A7" s="51" t="s">
        <v>116</v>
      </c>
      <c r="B7" s="52">
        <v>73.931931437158184</v>
      </c>
      <c r="C7" s="52">
        <v>30.816168710445353</v>
      </c>
      <c r="D7" s="52">
        <v>188.31606448342632</v>
      </c>
      <c r="E7" s="53">
        <v>144.80458522383611</v>
      </c>
      <c r="F7" s="53">
        <v>117.15653197346397</v>
      </c>
      <c r="G7" s="54">
        <v>-19.093354818588317</v>
      </c>
    </row>
    <row r="8" spans="1:9" x14ac:dyDescent="0.2">
      <c r="A8" s="51" t="s">
        <v>117</v>
      </c>
      <c r="B8" s="52">
        <v>92.499439527767422</v>
      </c>
      <c r="C8" s="52">
        <v>65.131600426493875</v>
      </c>
      <c r="D8" s="52">
        <v>29.721128244952045</v>
      </c>
      <c r="E8" s="53">
        <v>28.930746784187903</v>
      </c>
      <c r="F8" s="53">
        <v>40.635053009362132</v>
      </c>
      <c r="G8" s="54">
        <v>40.456287950268944</v>
      </c>
    </row>
    <row r="9" spans="1:9" x14ac:dyDescent="0.2">
      <c r="A9" s="51" t="s">
        <v>118</v>
      </c>
      <c r="B9" s="52">
        <v>1.7401791833106381</v>
      </c>
      <c r="C9" s="52">
        <v>1.230739397110336</v>
      </c>
      <c r="D9" s="52">
        <v>0.87569153773731312</v>
      </c>
      <c r="E9" s="53">
        <v>0.87569153773731312</v>
      </c>
      <c r="F9" s="53">
        <v>0.95845968482754951</v>
      </c>
      <c r="G9" s="54">
        <v>9.4517468221857914</v>
      </c>
    </row>
    <row r="10" spans="1:9" ht="15" thickBot="1" x14ac:dyDescent="0.25">
      <c r="A10" s="47" t="s">
        <v>119</v>
      </c>
      <c r="B10" s="48">
        <v>315.82095174314895</v>
      </c>
      <c r="C10" s="48">
        <v>416.18401340353978</v>
      </c>
      <c r="D10" s="48">
        <v>499.90354333998891</v>
      </c>
      <c r="E10" s="49">
        <v>482.66333270807951</v>
      </c>
      <c r="F10" s="49">
        <v>638.48332368023011</v>
      </c>
      <c r="G10" s="50">
        <v>32.283370294132617</v>
      </c>
    </row>
    <row r="11" spans="1:9" ht="15.75" thickTop="1" thickBot="1" x14ac:dyDescent="0.25">
      <c r="A11" s="55" t="s">
        <v>34</v>
      </c>
      <c r="B11" s="56">
        <v>816.05323738538743</v>
      </c>
      <c r="C11" s="56">
        <v>984.53110000531956</v>
      </c>
      <c r="D11" s="56">
        <v>1230.865781511377</v>
      </c>
      <c r="E11" s="57">
        <v>1142.9992968985116</v>
      </c>
      <c r="F11" s="57">
        <v>1232.5894833452128</v>
      </c>
      <c r="G11" s="58">
        <v>7.8381663654388145</v>
      </c>
    </row>
    <row r="12" spans="1:9" x14ac:dyDescent="0.2">
      <c r="A12" s="59" t="s">
        <v>60</v>
      </c>
      <c r="B12" s="60"/>
      <c r="C12" s="60"/>
      <c r="D12" s="60"/>
      <c r="E12" s="61"/>
      <c r="F12" s="61"/>
      <c r="G12" s="62"/>
    </row>
    <row r="13" spans="1:9" x14ac:dyDescent="0.2">
      <c r="A13" s="63" t="s">
        <v>120</v>
      </c>
      <c r="B13" s="60">
        <v>500.23228564223842</v>
      </c>
      <c r="C13" s="60">
        <v>568.34708660177955</v>
      </c>
      <c r="D13" s="60">
        <v>730.96223817138821</v>
      </c>
      <c r="E13" s="61">
        <v>660.33596419043204</v>
      </c>
      <c r="F13" s="49">
        <v>594.10615966498256</v>
      </c>
      <c r="G13" s="50">
        <v>-10.029713375773319</v>
      </c>
    </row>
    <row r="14" spans="1:9" x14ac:dyDescent="0.2">
      <c r="A14" s="64" t="s">
        <v>62</v>
      </c>
      <c r="B14" s="65">
        <v>57.900724827930716</v>
      </c>
      <c r="C14" s="65">
        <v>53.788574528844478</v>
      </c>
      <c r="D14" s="65">
        <v>273.05810721035658</v>
      </c>
      <c r="E14" s="66">
        <v>236.39781021366753</v>
      </c>
      <c r="F14" s="53">
        <v>91.300129230753527</v>
      </c>
      <c r="G14" s="54">
        <v>-61.378606194265437</v>
      </c>
      <c r="I14" s="176"/>
    </row>
    <row r="15" spans="1:9" x14ac:dyDescent="0.2">
      <c r="A15" s="64" t="s">
        <v>70</v>
      </c>
      <c r="B15" s="65">
        <v>19.668020429449953</v>
      </c>
      <c r="C15" s="65">
        <v>51.244323178288347</v>
      </c>
      <c r="D15" s="65">
        <v>148.56065369553968</v>
      </c>
      <c r="E15" s="66">
        <v>142.02906234638527</v>
      </c>
      <c r="F15" s="53">
        <v>109.62466145296891</v>
      </c>
      <c r="G15" s="54">
        <v>-22.815331142852592</v>
      </c>
      <c r="I15" s="176"/>
    </row>
    <row r="16" spans="1:9" x14ac:dyDescent="0.2">
      <c r="A16" s="64" t="s">
        <v>80</v>
      </c>
      <c r="B16" s="65">
        <v>20.00560988228094</v>
      </c>
      <c r="C16" s="65">
        <v>25.629981385583715</v>
      </c>
      <c r="D16" s="65">
        <v>36.678546862752377</v>
      </c>
      <c r="E16" s="66">
        <v>34.259143291268757</v>
      </c>
      <c r="F16" s="53">
        <v>37.842197388858722</v>
      </c>
      <c r="G16" s="54">
        <v>10.458679795717885</v>
      </c>
      <c r="I16" s="176"/>
    </row>
    <row r="17" spans="1:9" x14ac:dyDescent="0.2">
      <c r="A17" s="64" t="s">
        <v>79</v>
      </c>
      <c r="B17" s="65">
        <v>0.93887381745547904</v>
      </c>
      <c r="C17" s="65" t="s">
        <v>93</v>
      </c>
      <c r="D17" s="65">
        <v>33.89734046818252</v>
      </c>
      <c r="E17" s="66">
        <v>22.643227000870322</v>
      </c>
      <c r="F17" s="53">
        <v>14.164991355251086</v>
      </c>
      <c r="G17" s="54">
        <v>-37.442700394662666</v>
      </c>
      <c r="I17" s="176"/>
    </row>
    <row r="18" spans="1:9" x14ac:dyDescent="0.2">
      <c r="A18" s="64" t="s">
        <v>61</v>
      </c>
      <c r="B18" s="65">
        <v>28.452145259221336</v>
      </c>
      <c r="C18" s="65">
        <v>35.437977053371426</v>
      </c>
      <c r="D18" s="65">
        <v>33.558712638096658</v>
      </c>
      <c r="E18" s="66">
        <v>32.969780774022119</v>
      </c>
      <c r="F18" s="53">
        <v>16.479708421538522</v>
      </c>
      <c r="G18" s="54">
        <v>-50.015717318559247</v>
      </c>
      <c r="I18" s="176"/>
    </row>
    <row r="19" spans="1:9" x14ac:dyDescent="0.2">
      <c r="A19" s="64" t="s">
        <v>121</v>
      </c>
      <c r="B19" s="65">
        <v>24.157355203654713</v>
      </c>
      <c r="C19" s="65">
        <v>7.3211813503973397</v>
      </c>
      <c r="D19" s="65">
        <v>32.974447960112478</v>
      </c>
      <c r="E19" s="66">
        <v>29.99739611955766</v>
      </c>
      <c r="F19" s="53">
        <v>4.9169323548159651</v>
      </c>
      <c r="G19" s="54">
        <v>-83.608802793352353</v>
      </c>
      <c r="I19" s="176"/>
    </row>
    <row r="20" spans="1:9" x14ac:dyDescent="0.2">
      <c r="A20" s="64" t="s">
        <v>122</v>
      </c>
      <c r="B20" s="65">
        <v>52.709973934241958</v>
      </c>
      <c r="C20" s="65">
        <v>50.198015895849913</v>
      </c>
      <c r="D20" s="65">
        <v>30.814779798193655</v>
      </c>
      <c r="E20" s="66">
        <v>30.814779798193655</v>
      </c>
      <c r="F20" s="53">
        <v>19.206262221313946</v>
      </c>
      <c r="G20" s="54">
        <v>-37.671914752933567</v>
      </c>
      <c r="I20" s="176"/>
    </row>
    <row r="21" spans="1:9" x14ac:dyDescent="0.2">
      <c r="A21" s="67" t="s">
        <v>123</v>
      </c>
      <c r="B21" s="68">
        <v>130.38135098853519</v>
      </c>
      <c r="C21" s="68">
        <v>186.59488473787042</v>
      </c>
      <c r="D21" s="68">
        <v>27.378024457786285</v>
      </c>
      <c r="E21" s="68">
        <v>27.378024457786285</v>
      </c>
      <c r="F21" s="68">
        <v>42.407362362762917</v>
      </c>
      <c r="G21" s="69">
        <v>54.895625972392992</v>
      </c>
      <c r="I21" s="176"/>
    </row>
    <row r="22" spans="1:9" x14ac:dyDescent="0.2">
      <c r="A22" s="67" t="s">
        <v>124</v>
      </c>
      <c r="B22" s="68">
        <v>32.644041167783328</v>
      </c>
      <c r="C22" s="68">
        <v>20.497099631094549</v>
      </c>
      <c r="D22" s="68">
        <v>22.616050617811407</v>
      </c>
      <c r="E22" s="68">
        <v>21.897330415368877</v>
      </c>
      <c r="F22" s="68">
        <v>29.520511995613489</v>
      </c>
      <c r="G22" s="69">
        <v>34.813292011587869</v>
      </c>
      <c r="I22" s="176"/>
    </row>
    <row r="23" spans="1:9" x14ac:dyDescent="0.2">
      <c r="A23" s="67" t="s">
        <v>125</v>
      </c>
      <c r="B23" s="68">
        <v>10.22130067994183</v>
      </c>
      <c r="C23" s="68">
        <v>21.741752401571077</v>
      </c>
      <c r="D23" s="68">
        <v>12.17335952956579</v>
      </c>
      <c r="E23" s="68">
        <v>9.8268518050719909</v>
      </c>
      <c r="F23" s="68">
        <v>3.1790481836546256</v>
      </c>
      <c r="G23" s="69">
        <v>-67.649372894645623</v>
      </c>
      <c r="I23" s="176"/>
    </row>
    <row r="24" spans="1:9" x14ac:dyDescent="0.2">
      <c r="A24" s="67" t="s">
        <v>71</v>
      </c>
      <c r="B24" s="68">
        <v>123.15288945174301</v>
      </c>
      <c r="C24" s="68">
        <v>115.89329643890827</v>
      </c>
      <c r="D24" s="68">
        <v>79.252214932990739</v>
      </c>
      <c r="E24" s="68">
        <v>72.122557968239676</v>
      </c>
      <c r="F24" s="68">
        <v>225.46435469745083</v>
      </c>
      <c r="G24" s="69">
        <v>212.61280943021691</v>
      </c>
      <c r="I24" s="176"/>
    </row>
    <row r="25" spans="1:9" x14ac:dyDescent="0.2">
      <c r="A25" s="44" t="s">
        <v>126</v>
      </c>
      <c r="B25" s="70">
        <v>315.82095174314901</v>
      </c>
      <c r="C25" s="70">
        <v>416.18401340353978</v>
      </c>
      <c r="D25" s="70">
        <v>499.90354333998891</v>
      </c>
      <c r="E25" s="70">
        <v>482.66333270807951</v>
      </c>
      <c r="F25" s="70">
        <v>638.48332368022977</v>
      </c>
      <c r="G25" s="71">
        <v>32.283370294132553</v>
      </c>
    </row>
    <row r="26" spans="1:9" x14ac:dyDescent="0.2">
      <c r="A26" s="67" t="s">
        <v>62</v>
      </c>
      <c r="B26" s="68">
        <v>109.98743431000884</v>
      </c>
      <c r="C26" s="68">
        <v>169.30341001613613</v>
      </c>
      <c r="D26" s="68">
        <v>203.25363497177054</v>
      </c>
      <c r="E26" s="68">
        <v>198.8450114317499</v>
      </c>
      <c r="F26" s="68">
        <v>255.80597618393108</v>
      </c>
      <c r="G26" s="69">
        <v>28.645910874023638</v>
      </c>
      <c r="I26" s="177"/>
    </row>
    <row r="27" spans="1:9" x14ac:dyDescent="0.2">
      <c r="A27" s="67" t="s">
        <v>79</v>
      </c>
      <c r="B27" s="68" t="s">
        <v>93</v>
      </c>
      <c r="C27" s="68" t="s">
        <v>93</v>
      </c>
      <c r="D27" s="68">
        <v>53.769658866749431</v>
      </c>
      <c r="E27" s="68">
        <v>51.7974189016455</v>
      </c>
      <c r="F27" s="68">
        <v>119.25272684547856</v>
      </c>
      <c r="G27" s="69">
        <v>130.2290912833306</v>
      </c>
      <c r="I27" s="177"/>
    </row>
    <row r="28" spans="1:9" x14ac:dyDescent="0.2">
      <c r="A28" s="67" t="s">
        <v>61</v>
      </c>
      <c r="B28" s="68">
        <v>31.866576590960314</v>
      </c>
      <c r="C28" s="68">
        <v>45.135940006105116</v>
      </c>
      <c r="D28" s="68">
        <v>46.790313072352696</v>
      </c>
      <c r="E28" s="68">
        <v>45.116043286943395</v>
      </c>
      <c r="F28" s="68">
        <v>35.510859672625521</v>
      </c>
      <c r="G28" s="69">
        <v>-21.289951233595026</v>
      </c>
      <c r="I28" s="177"/>
    </row>
    <row r="29" spans="1:9" x14ac:dyDescent="0.2">
      <c r="A29" s="67" t="s">
        <v>89</v>
      </c>
      <c r="B29" s="68">
        <v>34.41305901960974</v>
      </c>
      <c r="C29" s="68">
        <v>38.876747418855068</v>
      </c>
      <c r="D29" s="68">
        <v>44.679397935092297</v>
      </c>
      <c r="E29" s="68">
        <v>43.173332037235845</v>
      </c>
      <c r="F29" s="68">
        <v>52.151269650934907</v>
      </c>
      <c r="G29" s="69">
        <v>20.795100100116958</v>
      </c>
      <c r="I29" s="177"/>
    </row>
    <row r="30" spans="1:9" x14ac:dyDescent="0.2">
      <c r="A30" s="67" t="s">
        <v>69</v>
      </c>
      <c r="B30" s="68">
        <v>30.156239179458346</v>
      </c>
      <c r="C30" s="68">
        <v>19.842269392231778</v>
      </c>
      <c r="D30" s="68">
        <v>42.517456807250369</v>
      </c>
      <c r="E30" s="68">
        <v>41.793348507120157</v>
      </c>
      <c r="F30" s="68">
        <v>40.697340212295863</v>
      </c>
      <c r="G30" s="69">
        <v>-2.622446714547344</v>
      </c>
      <c r="I30" s="177"/>
    </row>
    <row r="31" spans="1:9" x14ac:dyDescent="0.2">
      <c r="A31" s="64" t="s">
        <v>80</v>
      </c>
      <c r="B31" s="65">
        <v>13.680053744869454</v>
      </c>
      <c r="C31" s="65">
        <v>16.54304722946285</v>
      </c>
      <c r="D31" s="65">
        <v>27.616297866127809</v>
      </c>
      <c r="E31" s="66">
        <v>26.117427856508908</v>
      </c>
      <c r="F31" s="53">
        <v>20.053057770347323</v>
      </c>
      <c r="G31" s="54">
        <v>-23.219629894182859</v>
      </c>
      <c r="I31" s="177"/>
    </row>
    <row r="32" spans="1:9" x14ac:dyDescent="0.2">
      <c r="A32" s="64" t="s">
        <v>70</v>
      </c>
      <c r="B32" s="65">
        <v>6.0719187140186381</v>
      </c>
      <c r="C32" s="65">
        <v>36.548520425141234</v>
      </c>
      <c r="D32" s="65">
        <v>9.5475327327578032</v>
      </c>
      <c r="E32" s="66">
        <v>9.5475327327578032</v>
      </c>
      <c r="F32" s="53">
        <v>25.13133763636236</v>
      </c>
      <c r="G32" s="54">
        <v>163.22337236023466</v>
      </c>
      <c r="I32" s="177"/>
    </row>
    <row r="33" spans="1:9" x14ac:dyDescent="0.2">
      <c r="A33" s="64" t="s">
        <v>91</v>
      </c>
      <c r="B33" s="65">
        <v>2.7692110428846277</v>
      </c>
      <c r="C33" s="65">
        <v>5.2230331827397878</v>
      </c>
      <c r="D33" s="65">
        <v>8.3540845272952087</v>
      </c>
      <c r="E33" s="66">
        <v>8.3540845272952087</v>
      </c>
      <c r="F33" s="53">
        <v>7.5179483286382247</v>
      </c>
      <c r="G33" s="54">
        <v>-10.008711258846914</v>
      </c>
      <c r="I33" s="177"/>
    </row>
    <row r="34" spans="1:9" x14ac:dyDescent="0.2">
      <c r="A34" s="64" t="s">
        <v>127</v>
      </c>
      <c r="B34" s="65">
        <v>6.8617159497879996</v>
      </c>
      <c r="C34" s="65">
        <v>7.5463791419689699</v>
      </c>
      <c r="D34" s="65">
        <v>7.895108552907911</v>
      </c>
      <c r="E34" s="66">
        <v>6.8782175501121712</v>
      </c>
      <c r="F34" s="53">
        <v>6.9992645597847289</v>
      </c>
      <c r="G34" s="54">
        <v>1.7598601496776389</v>
      </c>
      <c r="I34" s="177"/>
    </row>
    <row r="35" spans="1:9" x14ac:dyDescent="0.2">
      <c r="A35" s="64" t="s">
        <v>64</v>
      </c>
      <c r="B35" s="65">
        <v>8.051517709434135</v>
      </c>
      <c r="C35" s="65">
        <v>6.9097039703967251</v>
      </c>
      <c r="D35" s="65">
        <v>7.0415889048780427</v>
      </c>
      <c r="E35" s="66">
        <v>7.0415889048780427</v>
      </c>
      <c r="F35" s="53">
        <v>5.9424213858367265</v>
      </c>
      <c r="G35" s="54">
        <v>-15.609651939207513</v>
      </c>
      <c r="I35" s="177"/>
    </row>
    <row r="36" spans="1:9" ht="15" thickBot="1" x14ac:dyDescent="0.25">
      <c r="A36" s="72" t="s">
        <v>71</v>
      </c>
      <c r="B36" s="73">
        <v>71.963225482116982</v>
      </c>
      <c r="C36" s="73">
        <v>70.254962620502127</v>
      </c>
      <c r="D36" s="73">
        <v>48.438469102806771</v>
      </c>
      <c r="E36" s="74">
        <v>43.999326971832531</v>
      </c>
      <c r="F36" s="74">
        <v>69.421121433994429</v>
      </c>
      <c r="G36" s="75">
        <v>57.777689368831496</v>
      </c>
      <c r="I36" s="177"/>
    </row>
    <row r="37" spans="1:9" x14ac:dyDescent="0.2">
      <c r="A37" s="76" t="s">
        <v>34</v>
      </c>
      <c r="B37" s="77">
        <v>816.05323738538743</v>
      </c>
      <c r="C37" s="77">
        <v>984.53110000531956</v>
      </c>
      <c r="D37" s="77">
        <v>1230.865781511377</v>
      </c>
      <c r="E37" s="78">
        <v>1142.9992968985116</v>
      </c>
      <c r="F37" s="78">
        <v>1232.5894833452128</v>
      </c>
      <c r="G37" s="79">
        <v>7.8381663654388145</v>
      </c>
    </row>
    <row r="38" spans="1:9" x14ac:dyDescent="0.2">
      <c r="A38" s="3" t="s">
        <v>128</v>
      </c>
    </row>
    <row r="39" spans="1:9" x14ac:dyDescent="0.2">
      <c r="A39" s="3" t="s">
        <v>98</v>
      </c>
    </row>
    <row r="40" spans="1:9" x14ac:dyDescent="0.2">
      <c r="A40" s="3" t="s">
        <v>129</v>
      </c>
    </row>
    <row r="41" spans="1:9" x14ac:dyDescent="0.2">
      <c r="A41" s="3" t="s">
        <v>75</v>
      </c>
    </row>
  </sheetData>
  <conditionalFormatting sqref="B11:G11">
    <cfRule type="beginsWith" dxfId="2" priority="2" operator="beginsWith" text="#">
      <formula>LEFT(B11,LEN("#"))="#"</formula>
    </cfRule>
  </conditionalFormatting>
  <conditionalFormatting sqref="F31:G31">
    <cfRule type="beginsWith" dxfId="1" priority="1" operator="beginsWith" text="#">
      <formula>LEFT(F31,LEN("#"))="#"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194A-9E04-4280-A74A-659526ACB8BB}">
  <dimension ref="A1:I44"/>
  <sheetViews>
    <sheetView showGridLines="0" workbookViewId="0"/>
  </sheetViews>
  <sheetFormatPr defaultRowHeight="14.25" x14ac:dyDescent="0.2"/>
  <cols>
    <col min="1" max="1" width="20.5" customWidth="1"/>
    <col min="2" max="4" width="13.25" customWidth="1"/>
    <col min="5" max="5" width="14" customWidth="1"/>
    <col min="6" max="6" width="13.75" customWidth="1"/>
    <col min="7" max="7" width="13.5" customWidth="1"/>
    <col min="9" max="9" width="19.25" customWidth="1"/>
  </cols>
  <sheetData>
    <row r="1" spans="1:9" ht="15" x14ac:dyDescent="0.25">
      <c r="A1" s="2" t="s">
        <v>130</v>
      </c>
      <c r="I1" s="143" t="str">
        <f>HYPERLINK("#'" &amp; Meta!$A$23 &amp;"'!$A$1", "Hyperlink to Index")</f>
        <v>Hyperlink to Index</v>
      </c>
    </row>
    <row r="2" spans="1:9" ht="48.75" thickBot="1" x14ac:dyDescent="0.25">
      <c r="A2" s="42" t="s">
        <v>39</v>
      </c>
      <c r="B2" s="41" t="s">
        <v>107</v>
      </c>
      <c r="C2" s="41" t="s">
        <v>108</v>
      </c>
      <c r="D2" s="41" t="s">
        <v>109</v>
      </c>
      <c r="E2" s="41" t="s">
        <v>110</v>
      </c>
      <c r="F2" s="41" t="s">
        <v>111</v>
      </c>
      <c r="G2" s="43" t="s">
        <v>112</v>
      </c>
    </row>
    <row r="3" spans="1:9" x14ac:dyDescent="0.2">
      <c r="A3" s="80" t="s">
        <v>131</v>
      </c>
      <c r="B3" s="81"/>
      <c r="C3" s="81"/>
      <c r="D3" s="81"/>
      <c r="E3" s="81"/>
      <c r="F3" s="81"/>
      <c r="G3" s="81"/>
    </row>
    <row r="4" spans="1:9" x14ac:dyDescent="0.2">
      <c r="A4" s="82" t="s">
        <v>113</v>
      </c>
      <c r="B4" s="83">
        <v>442.33144176468659</v>
      </c>
      <c r="C4" s="83">
        <v>230.1393782212219</v>
      </c>
      <c r="D4" s="83">
        <v>130.13550690611041</v>
      </c>
      <c r="E4" s="84">
        <v>124.73830192238057</v>
      </c>
      <c r="F4" s="84">
        <v>78.284828731167579</v>
      </c>
      <c r="G4" s="85">
        <v>-37.240745204403247</v>
      </c>
    </row>
    <row r="5" spans="1:9" x14ac:dyDescent="0.2">
      <c r="A5" s="86" t="s">
        <v>116</v>
      </c>
      <c r="B5" s="87">
        <v>313.43018621952297</v>
      </c>
      <c r="C5" s="87">
        <v>92.631240686589166</v>
      </c>
      <c r="D5" s="87">
        <v>60.827938969497026</v>
      </c>
      <c r="E5" s="88">
        <v>59.904497510394151</v>
      </c>
      <c r="F5" s="88">
        <v>29.280179469743214</v>
      </c>
      <c r="G5" s="89">
        <v>-51.121901215075297</v>
      </c>
    </row>
    <row r="6" spans="1:9" x14ac:dyDescent="0.2">
      <c r="A6" s="86" t="s">
        <v>114</v>
      </c>
      <c r="B6" s="87">
        <v>54.806433360971219</v>
      </c>
      <c r="C6" s="87">
        <v>75.992398194963855</v>
      </c>
      <c r="D6" s="87">
        <v>38.945269294563232</v>
      </c>
      <c r="E6" s="88">
        <v>36.536018010253002</v>
      </c>
      <c r="F6" s="88">
        <v>34.964329315436061</v>
      </c>
      <c r="G6" s="89">
        <v>-4.3017514781602202</v>
      </c>
    </row>
    <row r="7" spans="1:9" x14ac:dyDescent="0.2">
      <c r="A7" s="86" t="s">
        <v>115</v>
      </c>
      <c r="B7" s="87">
        <v>12.37767072641849</v>
      </c>
      <c r="C7" s="87">
        <v>24.987490419535138</v>
      </c>
      <c r="D7" s="87">
        <v>17.704581317852245</v>
      </c>
      <c r="E7" s="88">
        <v>16.476240550154447</v>
      </c>
      <c r="F7" s="88">
        <v>6.8621502604444942</v>
      </c>
      <c r="G7" s="89">
        <v>-58.351237713750372</v>
      </c>
    </row>
    <row r="8" spans="1:9" x14ac:dyDescent="0.2">
      <c r="A8" s="86" t="s">
        <v>117</v>
      </c>
      <c r="B8" s="87">
        <v>61.593827072933081</v>
      </c>
      <c r="C8" s="87">
        <v>36.268692085001405</v>
      </c>
      <c r="D8" s="87">
        <v>12.657717324197877</v>
      </c>
      <c r="E8" s="88">
        <v>11.821545851578952</v>
      </c>
      <c r="F8" s="88">
        <v>7.1781696855437964</v>
      </c>
      <c r="G8" s="89">
        <v>-39.278925314280791</v>
      </c>
    </row>
    <row r="9" spans="1:9" x14ac:dyDescent="0.2">
      <c r="A9" s="86" t="s">
        <v>118</v>
      </c>
      <c r="B9" s="87">
        <v>0.12332438484087022</v>
      </c>
      <c r="C9" s="87">
        <v>0.25955683513237959</v>
      </c>
      <c r="D9" s="87" t="s">
        <v>93</v>
      </c>
      <c r="E9" s="88" t="s">
        <v>93</v>
      </c>
      <c r="F9" s="88" t="s">
        <v>93</v>
      </c>
      <c r="G9" s="89" t="s">
        <v>93</v>
      </c>
    </row>
    <row r="10" spans="1:9" x14ac:dyDescent="0.2">
      <c r="A10" s="82" t="s">
        <v>119</v>
      </c>
      <c r="B10" s="83">
        <v>123.26071313493001</v>
      </c>
      <c r="C10" s="83">
        <v>119.41687643202989</v>
      </c>
      <c r="D10" s="83">
        <v>103.26203458617199</v>
      </c>
      <c r="E10" s="84">
        <v>97.201434404693657</v>
      </c>
      <c r="F10" s="84">
        <v>76.247243751553441</v>
      </c>
      <c r="G10" s="85">
        <v>-21.557491184644885</v>
      </c>
    </row>
    <row r="11" spans="1:9" x14ac:dyDescent="0.2">
      <c r="A11" s="86" t="s">
        <v>132</v>
      </c>
      <c r="B11" s="87">
        <v>28.558125877896511</v>
      </c>
      <c r="C11" s="87">
        <v>38.697191929422544</v>
      </c>
      <c r="D11" s="87">
        <v>45.077674034833606</v>
      </c>
      <c r="E11" s="88">
        <v>42.167565560189729</v>
      </c>
      <c r="F11" s="88">
        <v>39.984288094613966</v>
      </c>
      <c r="G11" s="89">
        <v>-5.1776227452812407</v>
      </c>
    </row>
    <row r="12" spans="1:9" x14ac:dyDescent="0.2">
      <c r="A12" s="86" t="s">
        <v>133</v>
      </c>
      <c r="B12" s="87">
        <v>21.880427573727523</v>
      </c>
      <c r="C12" s="87">
        <v>29.962699768735771</v>
      </c>
      <c r="D12" s="87">
        <v>37.320826185029247</v>
      </c>
      <c r="E12" s="88">
        <v>35.824465035953956</v>
      </c>
      <c r="F12" s="88">
        <v>21.41986647567516</v>
      </c>
      <c r="G12" s="89">
        <v>-40.208830880857903</v>
      </c>
    </row>
    <row r="13" spans="1:9" ht="15" thickBot="1" x14ac:dyDescent="0.25">
      <c r="A13" s="90" t="s">
        <v>134</v>
      </c>
      <c r="B13" s="91">
        <v>72.822159683305955</v>
      </c>
      <c r="C13" s="91">
        <v>50.756984733871569</v>
      </c>
      <c r="D13" s="91">
        <v>20.863534366309175</v>
      </c>
      <c r="E13" s="92">
        <v>19.209403808550015</v>
      </c>
      <c r="F13" s="92">
        <v>14.843089181264324</v>
      </c>
      <c r="G13" s="93">
        <v>-22.730089235472605</v>
      </c>
    </row>
    <row r="14" spans="1:9" ht="15.75" thickTop="1" thickBot="1" x14ac:dyDescent="0.25">
      <c r="A14" s="94" t="s">
        <v>36</v>
      </c>
      <c r="B14" s="95">
        <v>565.59215489961662</v>
      </c>
      <c r="C14" s="95">
        <v>349.55625465325181</v>
      </c>
      <c r="D14" s="95">
        <v>233.39754149228241</v>
      </c>
      <c r="E14" s="96">
        <v>221.93973632707423</v>
      </c>
      <c r="F14" s="96">
        <v>154.53207248272102</v>
      </c>
      <c r="G14" s="97">
        <v>-30.372057280005972</v>
      </c>
    </row>
    <row r="15" spans="1:9" x14ac:dyDescent="0.2">
      <c r="A15" s="80" t="s">
        <v>77</v>
      </c>
      <c r="B15" s="98"/>
      <c r="C15" s="98"/>
      <c r="D15" s="98"/>
      <c r="E15" s="99"/>
      <c r="F15" s="99"/>
      <c r="G15" s="100"/>
    </row>
    <row r="16" spans="1:9" x14ac:dyDescent="0.2">
      <c r="A16" s="82" t="s">
        <v>135</v>
      </c>
      <c r="B16" s="83">
        <v>442.33144176468619</v>
      </c>
      <c r="C16" s="83">
        <v>230.1393782212219</v>
      </c>
      <c r="D16" s="83">
        <v>130.13550690611055</v>
      </c>
      <c r="E16" s="84">
        <v>124.73830192238066</v>
      </c>
      <c r="F16" s="84">
        <v>78.284828731167423</v>
      </c>
      <c r="G16" s="85">
        <v>-37.240745204403424</v>
      </c>
    </row>
    <row r="17" spans="1:7" x14ac:dyDescent="0.2">
      <c r="A17" s="86" t="s">
        <v>62</v>
      </c>
      <c r="B17" s="87">
        <v>299.13542195826187</v>
      </c>
      <c r="C17" s="87">
        <v>151.6866145664614</v>
      </c>
      <c r="D17" s="87">
        <v>66.461294309983714</v>
      </c>
      <c r="E17" s="88">
        <v>62.287449851449011</v>
      </c>
      <c r="F17" s="88">
        <v>35.984207581884306</v>
      </c>
      <c r="G17" s="89">
        <v>-42.228799432784626</v>
      </c>
    </row>
    <row r="18" spans="1:7" x14ac:dyDescent="0.2">
      <c r="A18" s="86" t="s">
        <v>136</v>
      </c>
      <c r="B18" s="87">
        <v>36.687301419183498</v>
      </c>
      <c r="C18" s="87">
        <v>56.822256510685477</v>
      </c>
      <c r="D18" s="87">
        <v>45.692832089617099</v>
      </c>
      <c r="E18" s="88">
        <v>45.692832089617099</v>
      </c>
      <c r="F18" s="88">
        <v>24.38744284820141</v>
      </c>
      <c r="G18" s="89">
        <v>-46.62742112292262</v>
      </c>
    </row>
    <row r="19" spans="1:7" x14ac:dyDescent="0.2">
      <c r="A19" s="101" t="s">
        <v>79</v>
      </c>
      <c r="B19" s="102">
        <v>5.4031993526385289</v>
      </c>
      <c r="C19" s="102">
        <v>4.6077031673918132</v>
      </c>
      <c r="D19" s="102">
        <v>6.064581729933292</v>
      </c>
      <c r="E19" s="102">
        <v>5.7764794410938451</v>
      </c>
      <c r="F19" s="102">
        <v>7.3446716044326168</v>
      </c>
      <c r="G19" s="103">
        <v>27.147887901801582</v>
      </c>
    </row>
    <row r="20" spans="1:7" x14ac:dyDescent="0.2">
      <c r="A20" s="101" t="s">
        <v>81</v>
      </c>
      <c r="B20" s="102">
        <v>2.9414295482317776</v>
      </c>
      <c r="C20" s="102">
        <v>3.7119473591734988</v>
      </c>
      <c r="D20" s="102">
        <v>3.7679800477291638</v>
      </c>
      <c r="E20" s="102">
        <v>3.5615413900464343</v>
      </c>
      <c r="F20" s="102">
        <v>2.6081369048906753</v>
      </c>
      <c r="G20" s="103">
        <v>-26.769434375247535</v>
      </c>
    </row>
    <row r="21" spans="1:7" x14ac:dyDescent="0.2">
      <c r="A21" s="101" t="s">
        <v>137</v>
      </c>
      <c r="B21" s="102">
        <v>8.4773207272312128</v>
      </c>
      <c r="C21" s="102">
        <v>3.4657814018459332</v>
      </c>
      <c r="D21" s="102">
        <v>2.264460489000895</v>
      </c>
      <c r="E21" s="102">
        <v>2.0818648249729317</v>
      </c>
      <c r="F21" s="102">
        <v>1.4082247459009687</v>
      </c>
      <c r="G21" s="103">
        <v>-32.357532102533206</v>
      </c>
    </row>
    <row r="22" spans="1:7" x14ac:dyDescent="0.2">
      <c r="A22" s="101" t="s">
        <v>70</v>
      </c>
      <c r="B22" s="102">
        <v>0.7942219133713152</v>
      </c>
      <c r="C22" s="102">
        <v>0.96107877650224849</v>
      </c>
      <c r="D22" s="102">
        <v>1.3901953420998867</v>
      </c>
      <c r="E22" s="102">
        <v>1.1822178578271405</v>
      </c>
      <c r="F22" s="102">
        <v>1.405665179037056</v>
      </c>
      <c r="G22" s="103">
        <v>18.900689050713627</v>
      </c>
    </row>
    <row r="23" spans="1:7" x14ac:dyDescent="0.2">
      <c r="A23" s="101" t="s">
        <v>138</v>
      </c>
      <c r="B23" s="102">
        <v>0.52368826220499376</v>
      </c>
      <c r="C23" s="102">
        <v>1.3807331018071221</v>
      </c>
      <c r="D23" s="102">
        <v>0.71354595314916613</v>
      </c>
      <c r="E23" s="102">
        <v>0.67135609003577956</v>
      </c>
      <c r="F23" s="102">
        <v>0.86174729965442742</v>
      </c>
      <c r="G23" s="103">
        <v>28.359199006968282</v>
      </c>
    </row>
    <row r="24" spans="1:7" x14ac:dyDescent="0.2">
      <c r="A24" s="101" t="s">
        <v>104</v>
      </c>
      <c r="B24" s="102">
        <v>0.33572213747032575</v>
      </c>
      <c r="C24" s="102">
        <v>0.82320608698011999</v>
      </c>
      <c r="D24" s="102">
        <v>0.68044354448283917</v>
      </c>
      <c r="E24" s="102">
        <v>0.65244924643122282</v>
      </c>
      <c r="F24" s="102">
        <v>0.52462963606450241</v>
      </c>
      <c r="G24" s="103">
        <v>-19.590736147810752</v>
      </c>
    </row>
    <row r="25" spans="1:7" x14ac:dyDescent="0.2">
      <c r="A25" s="101" t="s">
        <v>139</v>
      </c>
      <c r="B25" s="102">
        <v>0.72623576096024711</v>
      </c>
      <c r="C25" s="102">
        <v>0.54922440603330303</v>
      </c>
      <c r="D25" s="102">
        <v>0.48501697679599998</v>
      </c>
      <c r="E25" s="102">
        <v>0.44092452435999996</v>
      </c>
      <c r="F25" s="102">
        <v>0.49609520547054503</v>
      </c>
      <c r="G25" s="103">
        <v>12.512500000000015</v>
      </c>
    </row>
    <row r="26" spans="1:7" x14ac:dyDescent="0.2">
      <c r="A26" s="101" t="s">
        <v>103</v>
      </c>
      <c r="B26" s="102">
        <v>1.5017073589331531</v>
      </c>
      <c r="C26" s="102">
        <v>1.5619685136774346</v>
      </c>
      <c r="D26" s="102">
        <v>0.4298727511569162</v>
      </c>
      <c r="E26" s="102">
        <v>0.3692456290574162</v>
      </c>
      <c r="F26" s="102">
        <v>0.57549468919467195</v>
      </c>
      <c r="G26" s="104">
        <v>55.856872473684675</v>
      </c>
    </row>
    <row r="27" spans="1:7" x14ac:dyDescent="0.2">
      <c r="A27" s="101" t="s">
        <v>71</v>
      </c>
      <c r="B27" s="102">
        <v>85.805193326199273</v>
      </c>
      <c r="C27" s="102">
        <v>4.5688643306635672</v>
      </c>
      <c r="D27" s="102">
        <v>2.1852836721615705</v>
      </c>
      <c r="E27" s="102">
        <v>2.0219409774897863</v>
      </c>
      <c r="F27" s="102">
        <v>2.6885130364362597</v>
      </c>
      <c r="G27" s="103">
        <v>32.966939508492189</v>
      </c>
    </row>
    <row r="28" spans="1:7" x14ac:dyDescent="0.2">
      <c r="A28" s="105" t="s">
        <v>140</v>
      </c>
      <c r="B28" s="106">
        <v>123.26071313493</v>
      </c>
      <c r="C28" s="106">
        <v>119.41687643202994</v>
      </c>
      <c r="D28" s="106">
        <v>103.26203458617198</v>
      </c>
      <c r="E28" s="106">
        <v>97.201434404693657</v>
      </c>
      <c r="F28" s="106">
        <v>76.247243751553498</v>
      </c>
      <c r="G28" s="107">
        <v>-21.557491184644828</v>
      </c>
    </row>
    <row r="29" spans="1:7" x14ac:dyDescent="0.2">
      <c r="A29" s="86" t="s">
        <v>62</v>
      </c>
      <c r="B29" s="87">
        <v>106.87723649083304</v>
      </c>
      <c r="C29" s="87">
        <v>102.49704376414311</v>
      </c>
      <c r="D29" s="87">
        <v>83.615006573326795</v>
      </c>
      <c r="E29" s="88">
        <v>79.109082013893001</v>
      </c>
      <c r="F29" s="88">
        <v>58.305156234032097</v>
      </c>
      <c r="G29" s="89">
        <v>-26.297771697322126</v>
      </c>
    </row>
    <row r="30" spans="1:7" x14ac:dyDescent="0.2">
      <c r="A30" s="86" t="s">
        <v>79</v>
      </c>
      <c r="B30" s="87">
        <v>7.3207977460611389</v>
      </c>
      <c r="C30" s="87">
        <v>9.946527539473788</v>
      </c>
      <c r="D30" s="87">
        <v>10.37210127651819</v>
      </c>
      <c r="E30" s="88">
        <v>9.4818790710805949</v>
      </c>
      <c r="F30" s="88">
        <v>9.6423469378535547</v>
      </c>
      <c r="G30" s="89">
        <v>1.6923635660191172</v>
      </c>
    </row>
    <row r="31" spans="1:7" x14ac:dyDescent="0.2">
      <c r="A31" s="86" t="s">
        <v>96</v>
      </c>
      <c r="B31" s="87">
        <v>5.2834200009735124</v>
      </c>
      <c r="C31" s="87">
        <v>3.7674487336773148</v>
      </c>
      <c r="D31" s="87">
        <v>4.8566910416752851</v>
      </c>
      <c r="E31" s="88">
        <v>4.4868744153588223</v>
      </c>
      <c r="F31" s="88">
        <v>4.1998391638683259</v>
      </c>
      <c r="G31" s="89">
        <v>-6.3972205352563201</v>
      </c>
    </row>
    <row r="32" spans="1:7" x14ac:dyDescent="0.2">
      <c r="A32" s="86" t="s">
        <v>61</v>
      </c>
      <c r="B32" s="87">
        <v>1.1393621986819711</v>
      </c>
      <c r="C32" s="87">
        <v>1.2254527120632617</v>
      </c>
      <c r="D32" s="87">
        <v>1.3608782704751905</v>
      </c>
      <c r="E32" s="88">
        <v>1.2940252940917274</v>
      </c>
      <c r="F32" s="88">
        <v>1.4261395093257152</v>
      </c>
      <c r="G32" s="89">
        <v>10.209554313752299</v>
      </c>
    </row>
    <row r="33" spans="1:7" x14ac:dyDescent="0.2">
      <c r="A33" s="86" t="s">
        <v>65</v>
      </c>
      <c r="B33" s="87">
        <v>0.82660781968555774</v>
      </c>
      <c r="C33" s="87">
        <v>0.1447312704985482</v>
      </c>
      <c r="D33" s="87">
        <v>0.90667089481884711</v>
      </c>
      <c r="E33" s="88">
        <v>0.74079508875461508</v>
      </c>
      <c r="F33" s="88">
        <v>0.80460789054261506</v>
      </c>
      <c r="G33" s="89">
        <v>8.6140962267013066</v>
      </c>
    </row>
    <row r="34" spans="1:7" x14ac:dyDescent="0.2">
      <c r="A34" s="86" t="s">
        <v>139</v>
      </c>
      <c r="B34" s="87">
        <v>0.25228378510306121</v>
      </c>
      <c r="C34" s="87">
        <v>0.44118687445199423</v>
      </c>
      <c r="D34" s="87">
        <v>0.40260377394787217</v>
      </c>
      <c r="E34" s="88">
        <v>0.40260377394787217</v>
      </c>
      <c r="F34" s="88">
        <v>0.27438512688660616</v>
      </c>
      <c r="G34" s="89">
        <v>-31.847353491988716</v>
      </c>
    </row>
    <row r="35" spans="1:7" x14ac:dyDescent="0.2">
      <c r="A35" s="86" t="s">
        <v>64</v>
      </c>
      <c r="B35" s="87">
        <v>0.11505043614125481</v>
      </c>
      <c r="C35" s="87">
        <v>8.8912430337194006E-3</v>
      </c>
      <c r="D35" s="87">
        <v>0.36217099506406025</v>
      </c>
      <c r="E35" s="88">
        <v>0.36217099506406025</v>
      </c>
      <c r="F35" s="88">
        <v>9.946816345037239E-2</v>
      </c>
      <c r="G35" s="89">
        <v>-72.535579931579392</v>
      </c>
    </row>
    <row r="36" spans="1:7" x14ac:dyDescent="0.2">
      <c r="A36" s="86" t="s">
        <v>91</v>
      </c>
      <c r="B36" s="87">
        <v>0.18330334788956099</v>
      </c>
      <c r="C36" s="87">
        <v>0.26679461119974884</v>
      </c>
      <c r="D36" s="87">
        <v>0.3512581130861504</v>
      </c>
      <c r="E36" s="88">
        <v>0.33686413198841814</v>
      </c>
      <c r="F36" s="88">
        <v>0.34459133427782723</v>
      </c>
      <c r="G36" s="89">
        <v>2.2938631797328801</v>
      </c>
    </row>
    <row r="37" spans="1:7" x14ac:dyDescent="0.2">
      <c r="A37" s="86" t="s">
        <v>104</v>
      </c>
      <c r="B37" s="87">
        <v>0.13776686763628201</v>
      </c>
      <c r="C37" s="87">
        <v>0.36445498410024524</v>
      </c>
      <c r="D37" s="87">
        <v>0.30817537781093446</v>
      </c>
      <c r="E37" s="88">
        <v>0.27731066110573444</v>
      </c>
      <c r="F37" s="88">
        <v>0.34111464440324857</v>
      </c>
      <c r="G37" s="89">
        <v>23.008124910562543</v>
      </c>
    </row>
    <row r="38" spans="1:7" x14ac:dyDescent="0.2">
      <c r="A38" s="86" t="s">
        <v>103</v>
      </c>
      <c r="B38" s="87">
        <v>0.47342066180533227</v>
      </c>
      <c r="C38" s="87">
        <v>0.56020563131248891</v>
      </c>
      <c r="D38" s="87">
        <v>0.183369486568215</v>
      </c>
      <c r="E38" s="88">
        <v>0.183369486568215</v>
      </c>
      <c r="F38" s="88">
        <v>0.21366541063699057</v>
      </c>
      <c r="G38" s="89">
        <v>16.521791403666942</v>
      </c>
    </row>
    <row r="39" spans="1:7" ht="15" thickBot="1" x14ac:dyDescent="0.25">
      <c r="A39" s="86" t="s">
        <v>71</v>
      </c>
      <c r="B39" s="87">
        <v>0.65146378011927775</v>
      </c>
      <c r="C39" s="87">
        <v>0.19413906807570797</v>
      </c>
      <c r="D39" s="87">
        <v>0.54310878288043007</v>
      </c>
      <c r="E39" s="88">
        <v>0.52645947284059647</v>
      </c>
      <c r="F39" s="88">
        <v>0.5959293362761362</v>
      </c>
      <c r="G39" s="89">
        <v>13.195671655541496</v>
      </c>
    </row>
    <row r="40" spans="1:7" ht="15" thickTop="1" x14ac:dyDescent="0.2">
      <c r="A40" s="108" t="s">
        <v>36</v>
      </c>
      <c r="B40" s="109">
        <v>565.59215489961662</v>
      </c>
      <c r="C40" s="109">
        <v>349.55625465325181</v>
      </c>
      <c r="D40" s="109">
        <v>233.39754149228241</v>
      </c>
      <c r="E40" s="110">
        <v>221.93973632707423</v>
      </c>
      <c r="F40" s="110">
        <v>154.53207248272102</v>
      </c>
      <c r="G40" s="111">
        <v>-30.372057280005972</v>
      </c>
    </row>
    <row r="41" spans="1:7" x14ac:dyDescent="0.2">
      <c r="A41" s="3" t="s">
        <v>97</v>
      </c>
    </row>
    <row r="42" spans="1:7" x14ac:dyDescent="0.2">
      <c r="A42" s="3" t="s">
        <v>98</v>
      </c>
    </row>
    <row r="43" spans="1:7" x14ac:dyDescent="0.2">
      <c r="A43" s="3" t="s">
        <v>129</v>
      </c>
    </row>
    <row r="44" spans="1:7" x14ac:dyDescent="0.2">
      <c r="A44" s="3" t="s">
        <v>75</v>
      </c>
    </row>
  </sheetData>
  <conditionalFormatting sqref="B13:G13 B15:G17 B18:E28 B29:G30 B31:E31 B32:G36 B40:G40">
    <cfRule type="beginsWith" dxfId="0" priority="1" operator="beginsWith" text="#">
      <formula>LEFT(B13,LEN("#"))="#"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7580C-FC39-403C-8F7B-026EB0302646}">
  <dimension ref="A1:I10"/>
  <sheetViews>
    <sheetView showGridLines="0" workbookViewId="0"/>
  </sheetViews>
  <sheetFormatPr defaultRowHeight="14.25" x14ac:dyDescent="0.2"/>
  <cols>
    <col min="1" max="1" width="21.875" customWidth="1"/>
    <col min="2" max="6" width="10.625" customWidth="1"/>
    <col min="7" max="7" width="15.625" customWidth="1"/>
    <col min="9" max="9" width="19.25" customWidth="1"/>
  </cols>
  <sheetData>
    <row r="1" spans="1:9" ht="15" x14ac:dyDescent="0.25">
      <c r="A1" s="2" t="s">
        <v>141</v>
      </c>
      <c r="I1" s="143" t="str">
        <f>HYPERLINK("#'" &amp; Meta!$A$23 &amp;"'!$A$1", "Hyperlink to Index")</f>
        <v>Hyperlink to Index</v>
      </c>
    </row>
    <row r="2" spans="1:9" ht="36.75" thickBot="1" x14ac:dyDescent="0.25">
      <c r="A2" s="145" t="s">
        <v>142</v>
      </c>
      <c r="B2" s="41" t="s">
        <v>143</v>
      </c>
      <c r="C2" s="146" t="s">
        <v>144</v>
      </c>
      <c r="D2" s="146" t="s">
        <v>145</v>
      </c>
      <c r="E2" s="146" t="s">
        <v>146</v>
      </c>
      <c r="F2" s="146" t="s">
        <v>147</v>
      </c>
      <c r="G2" s="127" t="s">
        <v>148</v>
      </c>
    </row>
    <row r="3" spans="1:9" x14ac:dyDescent="0.2">
      <c r="A3" s="170" t="s">
        <v>149</v>
      </c>
      <c r="B3" s="173">
        <v>20.069772727272728</v>
      </c>
      <c r="C3" s="173">
        <v>37.275072463768119</v>
      </c>
      <c r="D3" s="173">
        <v>34.988095238095241</v>
      </c>
      <c r="E3" s="173">
        <v>41.612638888888888</v>
      </c>
      <c r="F3" s="173">
        <v>34.529411764705884</v>
      </c>
      <c r="G3" s="174">
        <f>(F3/E3-1)*100</f>
        <v>-17.021816720386639</v>
      </c>
    </row>
    <row r="4" spans="1:9" x14ac:dyDescent="0.2">
      <c r="A4" s="171" t="s">
        <v>150</v>
      </c>
      <c r="B4" s="169">
        <v>20.904047619047621</v>
      </c>
      <c r="C4" s="169">
        <v>39.215897435897439</v>
      </c>
      <c r="D4" s="169">
        <v>32.954081632653065</v>
      </c>
      <c r="E4" s="169">
        <v>45.192083333333329</v>
      </c>
      <c r="F4" s="169">
        <v>33.159574468085104</v>
      </c>
      <c r="G4" s="175">
        <f t="shared" ref="G4:G8" si="0">(F4/E4-1)*100</f>
        <v>-26.625258181831025</v>
      </c>
    </row>
    <row r="5" spans="1:9" x14ac:dyDescent="0.2">
      <c r="A5" s="171" t="s">
        <v>151</v>
      </c>
      <c r="B5" s="169">
        <v>19.680444444444444</v>
      </c>
      <c r="C5" s="169">
        <v>36.510505050505053</v>
      </c>
      <c r="D5" s="169">
        <v>36.005102040816325</v>
      </c>
      <c r="E5" s="169">
        <v>39.822916666666664</v>
      </c>
      <c r="F5" s="169">
        <v>35.252808988764045</v>
      </c>
      <c r="G5" s="175">
        <f t="shared" si="0"/>
        <v>-11.476074733943275</v>
      </c>
    </row>
    <row r="6" spans="1:9" x14ac:dyDescent="0.2">
      <c r="A6" s="170" t="s">
        <v>152</v>
      </c>
      <c r="B6" s="173">
        <v>10.316692307692309</v>
      </c>
      <c r="C6" s="173">
        <v>21.179109589041097</v>
      </c>
      <c r="D6" s="173">
        <v>15.778095238095238</v>
      </c>
      <c r="E6" s="173">
        <v>14.493287671232876</v>
      </c>
      <c r="F6" s="173">
        <v>14.227304964539007</v>
      </c>
      <c r="G6" s="174">
        <f t="shared" si="0"/>
        <v>-1.8352130498438091</v>
      </c>
    </row>
    <row r="7" spans="1:9" x14ac:dyDescent="0.2">
      <c r="A7" s="171" t="s">
        <v>150</v>
      </c>
      <c r="B7" s="169">
        <v>10.611627906976745</v>
      </c>
      <c r="C7" s="169">
        <v>21.685360824742268</v>
      </c>
      <c r="D7" s="169">
        <v>16.05744897959184</v>
      </c>
      <c r="E7" s="169">
        <v>14.404479166666667</v>
      </c>
      <c r="F7" s="169">
        <v>14.194680851063829</v>
      </c>
      <c r="G7" s="175">
        <f t="shared" si="0"/>
        <v>-1.4564797045097611</v>
      </c>
    </row>
    <row r="8" spans="1:9" x14ac:dyDescent="0.2">
      <c r="A8" s="172" t="s">
        <v>151</v>
      </c>
      <c r="B8" s="169">
        <v>9.7402272727272727</v>
      </c>
      <c r="C8" s="169">
        <v>20.176938775510202</v>
      </c>
      <c r="D8" s="169">
        <v>15.219387755102041</v>
      </c>
      <c r="E8" s="169">
        <v>14.663800000000002</v>
      </c>
      <c r="F8" s="169">
        <v>14.292553191489361</v>
      </c>
      <c r="G8" s="175">
        <f t="shared" si="0"/>
        <v>-2.5317230766284338</v>
      </c>
    </row>
    <row r="9" spans="1:9" x14ac:dyDescent="0.2">
      <c r="A9" s="4" t="s">
        <v>153</v>
      </c>
    </row>
    <row r="10" spans="1:9" x14ac:dyDescent="0.2">
      <c r="A10" s="4" t="s">
        <v>154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16c9f6-f5c1-4dde-8ccc-e706081f148d">
      <Terms xmlns="http://schemas.microsoft.com/office/infopath/2007/PartnerControls"/>
    </lcf76f155ced4ddcb4097134ff3c332f>
    <MeetingTopics xmlns="6116c9f6-f5c1-4dde-8ccc-e706081f148d" xsi:nil="true"/>
    <TaxCatchAll xmlns="73fb875a-8af9-4255-b008-0995492d31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92B6F0ACCF044B98CB7AEFA7D6C6E" ma:contentTypeVersion="17" ma:contentTypeDescription="Create a new document." ma:contentTypeScope="" ma:versionID="f85f2a812de6edd5fe5ec121475d2144">
  <xsd:schema xmlns:xsd="http://www.w3.org/2001/XMLSchema" xmlns:xs="http://www.w3.org/2001/XMLSchema" xmlns:p="http://schemas.microsoft.com/office/2006/metadata/properties" xmlns:ns2="6116c9f6-f5c1-4dde-8ccc-e706081f148d" xmlns:ns3="1e8110a7-e944-4725-a14d-a770940d4a1c" xmlns:ns4="73fb875a-8af9-4255-b008-0995492d31cd" targetNamespace="http://schemas.microsoft.com/office/2006/metadata/properties" ma:root="true" ma:fieldsID="d4bbfa3be72ee7a2d5fb7ee5d75f8f13" ns2:_="" ns3:_="" ns4:_="">
    <xsd:import namespace="6116c9f6-f5c1-4dde-8ccc-e706081f148d"/>
    <xsd:import namespace="1e8110a7-e944-4725-a14d-a770940d4a1c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etingTopic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6c9f6-f5c1-4dde-8ccc-e706081f14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etingTopics" ma:index="13" nillable="true" ma:displayName="Status Update" ma:description="Brief description of the last update" ma:format="Dropdown" ma:internalName="MeetingTopics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110a7-e944-4725-a14d-a770940d4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787445-2c36-4fc2-aa68-07327b2f7904}" ma:internalName="TaxCatchAll" ma:showField="CatchAllData" ma:web="1e8110a7-e944-4725-a14d-a770940d4a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F6774E-92EF-4644-A772-7A2FF4745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550D3-F274-41BA-941A-592896BB85C0}">
  <ds:schemaRefs>
    <ds:schemaRef ds:uri="http://schemas.microsoft.com/office/infopath/2007/PartnerControls"/>
    <ds:schemaRef ds:uri="http://purl.org/dc/terms/"/>
    <ds:schemaRef ds:uri="6116c9f6-f5c1-4dde-8ccc-e706081f148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73fb875a-8af9-4255-b008-0995492d31cd"/>
    <ds:schemaRef ds:uri="http://schemas.microsoft.com/office/2006/metadata/properties"/>
    <ds:schemaRef ds:uri="1e8110a7-e944-4725-a14d-a770940d4a1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898E21-A41D-4FF7-B6D0-5A0F38716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6c9f6-f5c1-4dde-8ccc-e706081f148d"/>
    <ds:schemaRef ds:uri="1e8110a7-e944-4725-a14d-a770940d4a1c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Meta</vt:lpstr>
      <vt:lpstr>Table A1</vt:lpstr>
      <vt:lpstr>Table B1</vt:lpstr>
      <vt:lpstr>Table B2</vt:lpstr>
      <vt:lpstr>Table B3</vt:lpstr>
      <vt:lpstr>Table B4</vt:lpstr>
      <vt:lpstr>Table B5</vt:lpstr>
      <vt:lpstr>Table B6</vt:lpstr>
      <vt:lpstr>Table B7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Vegetables and Pulses Outlook Tables</dc:title>
  <dc:subject>Agricultural Economics</dc:subject>
  <dc:creator>Wilma V. Davis; Catharine Weber</dc:creator>
  <cp:keywords>potatoes, pulses, planting, trade, availability</cp:keywords>
  <dc:description/>
  <cp:lastModifiedBy>Davis, Wilma - REE-ERS</cp:lastModifiedBy>
  <cp:revision/>
  <dcterms:created xsi:type="dcterms:W3CDTF">2025-04-18T21:33:48Z</dcterms:created>
  <dcterms:modified xsi:type="dcterms:W3CDTF">2025-07-31T15:19:40Z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0x0101005BE92B6F0ACCF044B98CB7AEFA7D6C6E</vt:lpwstr>
  </property>
  <property fmtid="{D5CDD505-2E9C-101B-9397-08002B2CF9AE}" pid="3" name="MediaServiceImageTags">
    <vt:lpwstr/>
  </property>
</Properties>
</file>